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rise\f-etudes\e-etudes_en_cours\a-Fiches_Filieres\d-Bovins_lait\c-2023\"/>
    </mc:Choice>
  </mc:AlternateContent>
  <bookViews>
    <workbookView xWindow="0" yWindow="0" windowWidth="28800" windowHeight="12100"/>
  </bookViews>
  <sheets>
    <sheet name="Sommaire" sheetId="12" r:id="rId1"/>
    <sheet name="Tab1 - effectif_dpt_region" sheetId="1" r:id="rId2"/>
    <sheet name="Tab2 - Evolution annuelle" sheetId="2" r:id="rId3"/>
    <sheet name="Graph1-Effectif-production_lait" sheetId="3" r:id="rId4"/>
    <sheet name="Graph2-VLBIO-dpt" sheetId="7" r:id="rId5"/>
    <sheet name="TAB3 -exploitations effectifs" sheetId="5" r:id="rId6"/>
    <sheet name="Tab 4 -Expl - indicateurs" sheetId="4" r:id="rId7"/>
    <sheet name="Graph 3 - Exploi AB conversion" sheetId="8" r:id="rId8"/>
    <sheet name="Tab 5 - Exploitations_main-oeuv" sheetId="9" r:id="rId9"/>
    <sheet name="Tab 6 - OTEX en chiffres" sheetId="10" r:id="rId10"/>
    <sheet name="Tab7-transformation fabrication" sheetId="6" r:id="rId11"/>
    <sheet name="Graph 4 - Prix -Volume lait" sheetId="1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C12" i="1"/>
  <c r="D11" i="1" s="1"/>
  <c r="D10" i="1" l="1"/>
  <c r="D9" i="1"/>
  <c r="D8" i="1"/>
  <c r="D7" i="1"/>
  <c r="D12" i="1"/>
  <c r="H27" i="7"/>
  <c r="H26" i="7"/>
  <c r="C27" i="7"/>
  <c r="D27" i="7"/>
  <c r="E27" i="7"/>
  <c r="F27" i="7"/>
  <c r="G27" i="7"/>
  <c r="H25" i="7"/>
  <c r="G10" i="2" l="1"/>
  <c r="G9" i="2"/>
  <c r="F10" i="2"/>
  <c r="F9" i="2"/>
  <c r="D34" i="11" l="1"/>
  <c r="E34" i="11"/>
  <c r="F34" i="11"/>
  <c r="G34" i="11"/>
  <c r="H34" i="11"/>
  <c r="I34" i="11"/>
  <c r="J34" i="11"/>
  <c r="K34" i="11"/>
  <c r="L34" i="11"/>
  <c r="M34" i="11"/>
  <c r="N34" i="11"/>
  <c r="O34" i="11"/>
  <c r="P34" i="11"/>
  <c r="C34" i="11"/>
  <c r="P33" i="11"/>
  <c r="H33" i="11"/>
  <c r="I33" i="11"/>
  <c r="J33" i="11"/>
  <c r="K33" i="11"/>
  <c r="L33" i="11"/>
  <c r="M33" i="11"/>
  <c r="N33" i="11"/>
  <c r="O33" i="11"/>
  <c r="F33" i="11"/>
  <c r="G33" i="11"/>
  <c r="D33" i="11"/>
  <c r="E33" i="11"/>
  <c r="C33" i="11"/>
</calcChain>
</file>

<file path=xl/sharedStrings.xml><?xml version="1.0" encoding="utf-8"?>
<sst xmlns="http://schemas.openxmlformats.org/spreadsheetml/2006/main" count="224" uniqueCount="159">
  <si>
    <t>Effectif</t>
  </si>
  <si>
    <t>Calvados</t>
  </si>
  <si>
    <t>Eure</t>
  </si>
  <si>
    <t>Manche</t>
  </si>
  <si>
    <t>Orne</t>
  </si>
  <si>
    <t>Seine-Maritime</t>
  </si>
  <si>
    <t>Normandie</t>
  </si>
  <si>
    <t>France</t>
  </si>
  <si>
    <t>/</t>
  </si>
  <si>
    <t>Rang national 2021</t>
  </si>
  <si>
    <t>2001</t>
  </si>
  <si>
    <t>2019</t>
  </si>
  <si>
    <t>Évolution annuelle moyenne</t>
  </si>
  <si>
    <t>Cheptel et livraison de lait à l’industrie de 2001 à 2019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</si>
  <si>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</si>
  <si>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</si>
  <si>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</si>
  <si>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</si>
  <si>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</si>
  <si>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</si>
  <si>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</si>
  <si>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</si>
  <si>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</si>
  <si>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</si>
  <si>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</si>
  <si>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</si>
  <si>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</si>
  <si>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</si>
  <si>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</si>
  <si>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</si>
  <si>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</si>
  <si>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Effectifs</t>
  </si>
  <si>
    <t>2020</t>
  </si>
  <si>
    <t>2021</t>
  </si>
  <si>
    <t>Orientation</t>
  </si>
  <si>
    <t>Nombre d'exploitations</t>
  </si>
  <si>
    <t>EBE (euros)</t>
  </si>
  <si>
    <t>EBE/UTANS</t>
  </si>
  <si>
    <t>RCAI/UTANS</t>
  </si>
  <si>
    <t>euros</t>
  </si>
  <si>
    <t>Céréales et oléoprotéagineux</t>
  </si>
  <si>
    <t>Cultures générales</t>
  </si>
  <si>
    <t>Bovins lait</t>
  </si>
  <si>
    <t>Bovins viande</t>
  </si>
  <si>
    <t>Bovins mixte</t>
  </si>
  <si>
    <t>Polyculture polyélevage</t>
  </si>
  <si>
    <t>Ensemble</t>
  </si>
  <si>
    <t>Source Agreste - RICA 2021 - échantillon complet et évolutions sur échantillon constant en € réel</t>
  </si>
  <si>
    <t>€ réel = € corrigé de l'inflation</t>
  </si>
  <si>
    <t>Principaux indicateurs des exploitations normandes en 2021</t>
  </si>
  <si>
    <t>Exploitations</t>
  </si>
  <si>
    <t>Répartition vaches laitières</t>
  </si>
  <si>
    <t>Exploitations ayant au moins une vache laitière</t>
  </si>
  <si>
    <t>dont : spécialisées bovins lait</t>
  </si>
  <si>
    <t xml:space="preserve">           spécialisées bovins mixte</t>
  </si>
  <si>
    <t xml:space="preserve">           spécialisées polyculture, polyélevage et autres</t>
  </si>
  <si>
    <t>Évolution du nombre d'exploitations élevant des vaches laitières en 2000, 2010 et 2020 en Normandie</t>
  </si>
  <si>
    <t>Source : Agreste - RecensementS AgricoleS (RA) 2000, 2010, 2020</t>
  </si>
  <si>
    <t>Vaches laitières AB</t>
  </si>
  <si>
    <t>vaches laitières en conversion</t>
  </si>
  <si>
    <t>Total vaches laitières AB et en conversion</t>
  </si>
  <si>
    <t xml:space="preserve">  </t>
  </si>
  <si>
    <t>Crème conditionnée</t>
  </si>
  <si>
    <t>Beurre</t>
  </si>
  <si>
    <t>Laits fermentés (yaourts et autres)</t>
  </si>
  <si>
    <t>Fromages de vache (y compris frais, fondus exclus)</t>
  </si>
  <si>
    <t>source : Agreste - Enquête annuelle laitière</t>
  </si>
  <si>
    <t>* en tonnes sauf laits liquides</t>
  </si>
  <si>
    <t>dont : 
fromages frais de vache</t>
  </si>
  <si>
    <t>Camembert</t>
  </si>
  <si>
    <t>Part Région/
France Métro. 2020</t>
  </si>
  <si>
    <t xml:space="preserve">
fromages de vache à pâte molle
dont :</t>
  </si>
  <si>
    <t>Evolution des effectifs de vaches laitières en Normandie et en France de 2001 à 2021</t>
  </si>
  <si>
    <t>Effectifs de bovins lait et production de lait depuis 2001 en Normandie (base 100 en 2001)</t>
  </si>
  <si>
    <t>Source : Agreste - Enquête annuelle laitière (2015 - 2020)</t>
  </si>
  <si>
    <t>2001 - 2021</t>
  </si>
  <si>
    <t>2010 - 2021</t>
  </si>
  <si>
    <t>Vaches laitières en conversion</t>
  </si>
  <si>
    <t>Exploitations élevant des vaches laitières selon le cahier des charges Bio</t>
  </si>
  <si>
    <t>Livraison (1000l)</t>
  </si>
  <si>
    <t>Prix net (€) /100 litres</t>
  </si>
  <si>
    <t>Surface agricole utile (SAU) (ha)</t>
  </si>
  <si>
    <t>Surface fourragère principale (SFP) (ha)</t>
  </si>
  <si>
    <t>Effectif de vaches laitières (Tête)</t>
  </si>
  <si>
    <t>Rendement en lait de vache (L/Tête)</t>
  </si>
  <si>
    <t>Production de l’exercice par UTA (k€/UTA)</t>
  </si>
  <si>
    <t>Aliment du bétail (k€)</t>
  </si>
  <si>
    <t>Produits vétérinaire (k€)</t>
  </si>
  <si>
    <t>RCAI par UTA non salarié (k€/UTA)</t>
  </si>
  <si>
    <t>Endettement/ chiffre d’affaires (%)</t>
  </si>
  <si>
    <t>Taux d’endettement (%)</t>
  </si>
  <si>
    <t>Main d’oeuvre totale (UTA)</t>
  </si>
  <si>
    <t>Main d’oeuvre non salariée (UTANS)</t>
  </si>
  <si>
    <t>Prix moyen du lat de vache (€/L)</t>
  </si>
  <si>
    <t>Base 100 en 2008</t>
  </si>
  <si>
    <t>Livraison de lait à l'industrie</t>
  </si>
  <si>
    <t>Prix moyen net du lait</t>
  </si>
  <si>
    <t>Évolution de la livraison de lait à l'industrie et du prix net moyen du lait en Normandie entre 2008 et 2021 (base 100 en 2008)</t>
  </si>
  <si>
    <t xml:space="preserve">                                                                              Note : 343605700 litres  - Prix net (€)/100 litres en 2008 : 36,28€</t>
  </si>
  <si>
    <t xml:space="preserve">Source : Agreste - Statistique Agricole Annuelle (SAA 2021) </t>
  </si>
  <si>
    <t>Une diminution de 59% des exploitations spécialisées lait en 20 ans</t>
  </si>
  <si>
    <t>Evol. 21/20 (%)</t>
  </si>
  <si>
    <t>Les indicateurs économiques moyens des exploitations spécialisées en 2018 et 2021</t>
  </si>
  <si>
    <t>Les chiffres clés de l'OTEX Bovins lait en Normandie</t>
  </si>
  <si>
    <t>La fabrication de produits laitiers en Normandie de 2015 à 2020</t>
  </si>
  <si>
    <t>La Normandie conserve la 1ère place nationale dans la production de beurre, camembert et crème en 2020</t>
  </si>
  <si>
    <t>Une livraison de lait en constante progression depuis 2008 dans un contexte de fluctuation important du prix du lait</t>
  </si>
  <si>
    <t>salarié permanent non familial</t>
  </si>
  <si>
    <t>saisonnier ou occasionnel</t>
  </si>
  <si>
    <t>ETP</t>
  </si>
  <si>
    <t>Agreste - Recensements agricoles 2010 et 2020</t>
  </si>
  <si>
    <t>Nombre de personnes</t>
  </si>
  <si>
    <t>Evolution de la main d'œuvre selon le statut dans les exploitations bovins lait entre 2010 et 2020</t>
  </si>
  <si>
    <t>Une baisse de plus de 40 % de la main d'œuvre familiale dans les exploitations bovins lait en 10 ans</t>
  </si>
  <si>
    <t>Chef ou coexploitant</t>
  </si>
  <si>
    <t>Main-d'œuvre familiale permanente</t>
  </si>
  <si>
    <t>AGRESTE Essentiel Normandie</t>
  </si>
  <si>
    <t>Chepel et production</t>
  </si>
  <si>
    <t>Cheptel et production</t>
  </si>
  <si>
    <t>Tableau</t>
  </si>
  <si>
    <t>#Effectifdepartement</t>
  </si>
  <si>
    <t>#Effectifnormandie</t>
  </si>
  <si>
    <t>Graphique</t>
  </si>
  <si>
    <t>#Productionnormandie</t>
  </si>
  <si>
    <t>#EffectifABconversion</t>
  </si>
  <si>
    <t>Exploitations et économie</t>
  </si>
  <si>
    <t>#Exploitations</t>
  </si>
  <si>
    <t>#Exploitationsindicateurs</t>
  </si>
  <si>
    <t>#Exploitationsbio</t>
  </si>
  <si>
    <t>Transformation et prix</t>
  </si>
  <si>
    <t>#Exploitationsindicateurseco</t>
  </si>
  <si>
    <t>#Fabricationproduitslaitiers</t>
  </si>
  <si>
    <t>#Livraisonprixlait</t>
  </si>
  <si>
    <t>Effectifs de bovins lait  en nombre de têtes en Normandie en 2021</t>
  </si>
  <si>
    <t>Évolution des effectifs de vaches laitières en Normandie et en France de 2001 à 2021</t>
  </si>
  <si>
    <t>#Exploitations main-oeuvre</t>
  </si>
  <si>
    <t>Fabrication de produits laitiers en Normandie entre 2015 et 2020</t>
  </si>
  <si>
    <t>La Manche, en tête des départements français en effectifs de bovins lait</t>
  </si>
  <si>
    <t>En Normandie, une baisse du nombre de vaches laitières près de 2 fois moins importante que pour le reste de la France</t>
  </si>
  <si>
    <t>Note : ETP : Equivalent Temps Plein</t>
  </si>
  <si>
    <t xml:space="preserve">                             Sources : Agreste - Enquête annuelle laitière (2008-2021)</t>
  </si>
  <si>
    <t xml:space="preserve">  Source : Agence Bio 2014 - 2021</t>
  </si>
  <si>
    <t>Evolution du nombre d'exploitations élevant des vaches laitières selon le cahier des charges Bio en Normandie entre 2014 et 2021</t>
  </si>
  <si>
    <t>Une nette progression du nombre de vaches laitières élevées selon le cahier des charges Bio en Normandie depuis 2014</t>
  </si>
  <si>
    <t>Source : Agence Bio 2021</t>
  </si>
  <si>
    <t>Effectifs de bovins lait AB ou en conversion par département en 2021 (nbre de têtes)</t>
  </si>
  <si>
    <t>44 % des vaches laitières Bio normandes élevées dans la Manche</t>
  </si>
  <si>
    <t>Source Agreste - Statistique agricole annuelle</t>
  </si>
  <si>
    <t>Màj : 06/04/23</t>
  </si>
  <si>
    <t>Effectif de bovins lait  en nombre de têtes en 2021 en Normandie</t>
  </si>
  <si>
    <t>Part par département dans la région</t>
  </si>
  <si>
    <t>Une intensification de l'élevage laitier en Normandie : une progression de 18% de la production de lait malgré une baisse de 22 % du nombre de vaches laitières en 20 ans</t>
  </si>
  <si>
    <t>Sources : Agreste - Enquête annuelle laitière (2001-2021) et
Statistique Agricole Annuelle (SAA)</t>
  </si>
  <si>
    <t>Cheptel et livraison de lait à l’industrie de 2001 à 2019 (base 100)</t>
  </si>
  <si>
    <t>Livraison de lait à l’industrie
(en hl)</t>
  </si>
  <si>
    <t>Des résultats en progression pour les élevages bovins lait en 2021</t>
  </si>
  <si>
    <t>Source : Réseau d'information Comptable Agricole (RICA) Normandie - OTEX Bovins lait
Périmètre : exploitations moyennes et grandes
Note : les données sont à champ complet, PBS 2013 et €</t>
  </si>
  <si>
    <t>Évolution du nombre d'exploitations élevant des vaches laitières selon le cahier des charges Bio entre 2014 et 2021 en Normandie</t>
  </si>
  <si>
    <t>Filière Bovins lait - les chiffres clés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</si>
</sst>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&quot; &quot;%"/>
    <numFmt numFmtId="165" formatCode="###0"/>
    <numFmt numFmtId="166" formatCode="0.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2"/>
      <family val="2"/>
    </font>
    <font>
      <sz val="11"/>
      <color theme="1"/>
      <name val="Marianne"/>
      <family val="3"/>
    </font>
    <font>
      <b/>
      <sz val="11"/>
      <color rgb="FF333333"/>
      <name val="Marianne"/>
      <family val="3"/>
    </font>
    <font>
      <sz val="11"/>
      <color rgb="FF000000"/>
      <name val="Marianne"/>
      <family val="3"/>
    </font>
    <font>
      <b/>
      <sz val="11"/>
      <color rgb="FF000000"/>
      <name val="Marianne"/>
      <family val="3"/>
    </font>
    <font>
      <sz val="10"/>
      <color rgb="FF333333"/>
      <name val="Marianne"/>
      <family val="3"/>
    </font>
    <font>
      <b/>
      <sz val="11"/>
      <color rgb="FF000000"/>
      <name val="Arial"/>
      <family val="2"/>
    </font>
    <font>
      <sz val="8"/>
      <color rgb="FF000000"/>
      <name val="Marianne"/>
      <family val="3"/>
    </font>
    <font>
      <i/>
      <sz val="8"/>
      <color theme="1"/>
      <name val="Arial"/>
      <family val="2"/>
    </font>
    <font>
      <b/>
      <sz val="11"/>
      <color theme="1"/>
      <name val="Marianne"/>
      <family val="3"/>
    </font>
    <font>
      <sz val="8"/>
      <color theme="1"/>
      <name val="Marianne"/>
      <family val="3"/>
    </font>
    <font>
      <i/>
      <sz val="8"/>
      <color theme="1"/>
      <name val="Marianne"/>
      <family val="3"/>
    </font>
    <font>
      <sz val="9"/>
      <name val="Arial"/>
      <family val="2"/>
    </font>
    <font>
      <b/>
      <sz val="12"/>
      <color theme="1"/>
      <name val="Marianne"/>
      <family val="3"/>
    </font>
    <font>
      <sz val="10"/>
      <name val="Arial"/>
      <family val="2"/>
    </font>
    <font>
      <sz val="10"/>
      <name val="Marianne"/>
      <family val="3"/>
    </font>
    <font>
      <sz val="11"/>
      <color indexed="8"/>
      <name val="Marianne"/>
      <family val="3"/>
    </font>
    <font>
      <i/>
      <sz val="8"/>
      <color theme="1"/>
      <name val="Calibri"/>
      <family val="2"/>
      <scheme val="minor"/>
    </font>
    <font>
      <b/>
      <sz val="9"/>
      <color indexed="8"/>
      <name val="Marianne"/>
      <family val="3"/>
    </font>
    <font>
      <b/>
      <sz val="10"/>
      <name val="Marianne"/>
      <family val="3"/>
    </font>
    <font>
      <sz val="11"/>
      <color theme="1"/>
      <name val="Open Sans"/>
      <family val="2"/>
    </font>
    <font>
      <b/>
      <sz val="22"/>
      <color theme="1"/>
      <name val="Open Sans"/>
      <family val="2"/>
    </font>
    <font>
      <b/>
      <sz val="16"/>
      <color theme="1"/>
      <name val="Open Sans"/>
      <family val="2"/>
    </font>
    <font>
      <b/>
      <sz val="11"/>
      <name val="Open Sans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Marianne"/>
      <family val="3"/>
    </font>
    <font>
      <sz val="9"/>
      <color theme="1"/>
      <name val="Marianne"/>
      <family val="3"/>
    </font>
  </fonts>
  <fills count="10">
    <fill>
      <patternFill patternType="none"/>
    </fill>
    <fill>
      <patternFill patternType="gray125"/>
    </fill>
    <fill>
      <patternFill patternType="solid">
        <fgColor rgb="FF8E86AE"/>
        <bgColor rgb="FF8E86AE"/>
      </patternFill>
    </fill>
    <fill>
      <patternFill patternType="solid">
        <fgColor rgb="FFB2B2B2"/>
        <bgColor rgb="FFB2B2B2"/>
      </patternFill>
    </fill>
    <fill>
      <patternFill patternType="solid">
        <fgColor theme="0"/>
        <bgColor rgb="FF8E86A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B2B2B2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2"/>
    <xf numFmtId="0" fontId="8" fillId="3" borderId="2"/>
    <xf numFmtId="0" fontId="16" fillId="0" borderId="0"/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4" fillId="2" borderId="2" xfId="0" applyFont="1" applyFill="1" applyBorder="1"/>
    <xf numFmtId="164" fontId="6" fillId="2" borderId="2" xfId="0" applyNumberFormat="1" applyFont="1" applyFill="1" applyBorder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left" vertical="center"/>
    </xf>
    <xf numFmtId="3" fontId="5" fillId="0" borderId="2" xfId="1" applyNumberFormat="1" applyFont="1" applyAlignment="1">
      <alignment horizontal="right"/>
    </xf>
    <xf numFmtId="3" fontId="6" fillId="2" borderId="2" xfId="1" applyNumberFormat="1" applyFont="1" applyFill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1" fillId="0" borderId="1" xfId="0" applyFont="1" applyBorder="1"/>
    <xf numFmtId="3" fontId="5" fillId="4" borderId="2" xfId="1" applyNumberFormat="1" applyFont="1" applyFill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3" fontId="3" fillId="0" borderId="2" xfId="0" applyNumberFormat="1" applyFont="1" applyBorder="1"/>
    <xf numFmtId="0" fontId="5" fillId="0" borderId="2" xfId="1" applyFont="1" applyFill="1"/>
    <xf numFmtId="1" fontId="0" fillId="0" borderId="0" xfId="0" applyNumberFormat="1"/>
    <xf numFmtId="0" fontId="0" fillId="5" borderId="0" xfId="0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1" fillId="0" borderId="1" xfId="0" applyFont="1" applyFill="1" applyBorder="1"/>
    <xf numFmtId="0" fontId="3" fillId="0" borderId="1" xfId="0" applyFont="1" applyBorder="1"/>
    <xf numFmtId="0" fontId="11" fillId="0" borderId="1" xfId="0" applyFont="1" applyBorder="1"/>
    <xf numFmtId="3" fontId="3" fillId="0" borderId="1" xfId="0" applyNumberFormat="1" applyFont="1" applyBorder="1"/>
    <xf numFmtId="1" fontId="3" fillId="0" borderId="1" xfId="0" applyNumberFormat="1" applyFont="1" applyBorder="1"/>
    <xf numFmtId="0" fontId="3" fillId="0" borderId="10" xfId="0" applyFont="1" applyBorder="1" applyAlignment="1">
      <alignment wrapText="1"/>
    </xf>
    <xf numFmtId="3" fontId="3" fillId="0" borderId="10" xfId="0" applyNumberFormat="1" applyFont="1" applyBorder="1"/>
    <xf numFmtId="0" fontId="3" fillId="0" borderId="14" xfId="0" applyFont="1" applyBorder="1" applyAlignment="1">
      <alignment wrapText="1"/>
    </xf>
    <xf numFmtId="0" fontId="3" fillId="0" borderId="11" xfId="0" applyFont="1" applyBorder="1"/>
    <xf numFmtId="3" fontId="3" fillId="0" borderId="11" xfId="0" applyNumberFormat="1" applyFont="1" applyBorder="1"/>
    <xf numFmtId="1" fontId="3" fillId="0" borderId="11" xfId="0" applyNumberFormat="1" applyFont="1" applyBorder="1"/>
    <xf numFmtId="0" fontId="11" fillId="0" borderId="1" xfId="0" applyFont="1" applyFill="1" applyBorder="1"/>
    <xf numFmtId="3" fontId="3" fillId="0" borderId="13" xfId="0" applyNumberFormat="1" applyFont="1" applyBorder="1"/>
    <xf numFmtId="9" fontId="0" fillId="0" borderId="0" xfId="0" applyNumberFormat="1"/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11" fillId="0" borderId="0" xfId="0" applyFont="1"/>
    <xf numFmtId="0" fontId="3" fillId="0" borderId="0" xfId="0" applyFont="1" applyBorder="1"/>
    <xf numFmtId="0" fontId="11" fillId="0" borderId="10" xfId="0" applyFont="1" applyBorder="1"/>
    <xf numFmtId="9" fontId="3" fillId="0" borderId="1" xfId="0" applyNumberFormat="1" applyFont="1" applyBorder="1"/>
    <xf numFmtId="1" fontId="3" fillId="5" borderId="1" xfId="0" applyNumberFormat="1" applyFont="1" applyFill="1" applyBorder="1"/>
    <xf numFmtId="1" fontId="3" fillId="5" borderId="14" xfId="0" applyNumberFormat="1" applyFont="1" applyFill="1" applyBorder="1"/>
    <xf numFmtId="1" fontId="3" fillId="5" borderId="14" xfId="0" applyNumberFormat="1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Border="1" applyAlignment="1">
      <alignment horizontal="right"/>
    </xf>
    <xf numFmtId="0" fontId="12" fillId="0" borderId="0" xfId="0" applyFont="1" applyBorder="1"/>
    <xf numFmtId="2" fontId="0" fillId="0" borderId="1" xfId="0" applyNumberFormat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1" fontId="0" fillId="0" borderId="1" xfId="0" applyNumberFormat="1" applyBorder="1"/>
    <xf numFmtId="2" fontId="0" fillId="0" borderId="0" xfId="0" applyNumberFormat="1" applyBorder="1"/>
    <xf numFmtId="0" fontId="12" fillId="0" borderId="0" xfId="0" applyFont="1" applyAlignment="1"/>
    <xf numFmtId="0" fontId="15" fillId="0" borderId="0" xfId="0" applyFont="1"/>
    <xf numFmtId="0" fontId="11" fillId="0" borderId="1" xfId="0" applyNumberFormat="1" applyFont="1" applyBorder="1"/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vertical="center"/>
    </xf>
    <xf numFmtId="0" fontId="17" fillId="0" borderId="1" xfId="3" applyFont="1" applyBorder="1"/>
    <xf numFmtId="165" fontId="18" fillId="0" borderId="1" xfId="3" applyNumberFormat="1" applyFont="1" applyFill="1" applyBorder="1" applyAlignment="1">
      <alignment horizontal="right" vertical="top"/>
    </xf>
    <xf numFmtId="0" fontId="20" fillId="0" borderId="1" xfId="3" applyFont="1" applyFill="1" applyBorder="1" applyAlignment="1">
      <alignment horizontal="center" wrapText="1"/>
    </xf>
    <xf numFmtId="0" fontId="22" fillId="5" borderId="0" xfId="0" applyFont="1" applyFill="1"/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6" fillId="0" borderId="1" xfId="4" applyBorder="1" applyAlignment="1">
      <alignment horizontal="left" vertical="center"/>
    </xf>
    <xf numFmtId="0" fontId="26" fillId="5" borderId="1" xfId="4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9" fontId="0" fillId="0" borderId="1" xfId="5" applyFont="1" applyBorder="1" applyAlignment="1" applyProtection="1">
      <alignment horizontal="right"/>
    </xf>
    <xf numFmtId="3" fontId="11" fillId="0" borderId="1" xfId="0" applyNumberFormat="1" applyFont="1" applyBorder="1" applyAlignment="1">
      <alignment horizontal="right"/>
    </xf>
    <xf numFmtId="9" fontId="1" fillId="0" borderId="1" xfId="5" applyFont="1" applyBorder="1" applyAlignment="1" applyProtection="1">
      <alignment horizontal="right"/>
    </xf>
    <xf numFmtId="0" fontId="11" fillId="0" borderId="1" xfId="0" applyFont="1" applyBorder="1" applyAlignment="1">
      <alignment horizontal="right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2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5" fillId="0" borderId="0" xfId="1" applyFont="1" applyBorder="1"/>
    <xf numFmtId="0" fontId="6" fillId="3" borderId="2" xfId="2" applyFont="1"/>
    <xf numFmtId="0" fontId="5" fillId="0" borderId="2" xfId="1" applyFont="1"/>
    <xf numFmtId="0" fontId="5" fillId="0" borderId="5" xfId="1" applyFont="1" applyFill="1" applyBorder="1"/>
    <xf numFmtId="0" fontId="28" fillId="0" borderId="0" xfId="0" applyFont="1" applyBorder="1"/>
    <xf numFmtId="0" fontId="3" fillId="5" borderId="0" xfId="0" applyFont="1" applyFill="1"/>
    <xf numFmtId="1" fontId="3" fillId="0" borderId="0" xfId="0" applyNumberFormat="1" applyFont="1"/>
    <xf numFmtId="0" fontId="5" fillId="0" borderId="16" xfId="1" applyFont="1" applyBorder="1"/>
    <xf numFmtId="0" fontId="6" fillId="3" borderId="21" xfId="2" applyFont="1" applyBorder="1"/>
    <xf numFmtId="0" fontId="6" fillId="3" borderId="16" xfId="2" applyFont="1" applyBorder="1"/>
    <xf numFmtId="0" fontId="6" fillId="8" borderId="23" xfId="1" applyFont="1" applyFill="1" applyBorder="1"/>
    <xf numFmtId="0" fontId="6" fillId="8" borderId="22" xfId="1" applyFont="1" applyFill="1" applyBorder="1"/>
    <xf numFmtId="0" fontId="6" fillId="8" borderId="2" xfId="1" applyFont="1" applyFill="1"/>
    <xf numFmtId="0" fontId="11" fillId="8" borderId="2" xfId="1" applyFont="1" applyFill="1"/>
    <xf numFmtId="0" fontId="3" fillId="5" borderId="2" xfId="1" applyFont="1" applyFill="1"/>
    <xf numFmtId="0" fontId="11" fillId="8" borderId="4" xfId="1" applyFont="1" applyFill="1" applyBorder="1"/>
    <xf numFmtId="0" fontId="3" fillId="0" borderId="1" xfId="0" applyFont="1" applyBorder="1" applyAlignment="1">
      <alignment horizontal="center"/>
    </xf>
    <xf numFmtId="166" fontId="0" fillId="0" borderId="1" xfId="0" applyNumberFormat="1" applyBorder="1"/>
    <xf numFmtId="0" fontId="3" fillId="0" borderId="6" xfId="0" applyFont="1" applyFill="1" applyBorder="1"/>
    <xf numFmtId="3" fontId="3" fillId="0" borderId="6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0" fontId="0" fillId="9" borderId="1" xfId="0" applyFill="1" applyBorder="1"/>
    <xf numFmtId="0" fontId="29" fillId="0" borderId="1" xfId="0" applyFont="1" applyBorder="1" applyAlignment="1">
      <alignment wrapText="1"/>
    </xf>
    <xf numFmtId="0" fontId="23" fillId="5" borderId="0" xfId="0" applyFont="1" applyFill="1" applyAlignment="1">
      <alignment horizontal="center"/>
    </xf>
    <xf numFmtId="0" fontId="24" fillId="5" borderId="17" xfId="0" applyFont="1" applyFill="1" applyBorder="1" applyAlignment="1">
      <alignment horizontal="left"/>
    </xf>
    <xf numFmtId="0" fontId="25" fillId="6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7" borderId="7" xfId="2" applyFont="1" applyFill="1" applyBorder="1" applyAlignment="1">
      <alignment horizontal="center"/>
    </xf>
    <xf numFmtId="0" fontId="6" fillId="7" borderId="24" xfId="2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0" xfId="0" applyFont="1" applyFill="1" applyBorder="1"/>
    <xf numFmtId="0" fontId="1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6">
    <cellStyle name="Body" xfId="1"/>
    <cellStyle name="Header" xfId="2"/>
    <cellStyle name="Lien hypertexte" xfId="4" builtinId="8"/>
    <cellStyle name="Normal" xfId="0" builtinId="0"/>
    <cellStyle name="Normal_Feuil1" xfId="3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'Graph1-Effectif-production_lait'!$B$34:$C$34</c:f>
              <c:strCache>
                <c:ptCount val="2"/>
                <c:pt idx="0">
                  <c:v>Effectifs</c:v>
                </c:pt>
              </c:strCache>
            </c:strRef>
          </c:tx>
          <c:cat>
            <c:strRef>
              <c:f>'Graph1-Effectif-production_lait'!$D$33:$X$33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'Graph1-Effectif-production_lait'!$D$34:$X$34</c:f>
              <c:numCache>
                <c:formatCode>0</c:formatCode>
                <c:ptCount val="21"/>
                <c:pt idx="0">
                  <c:v>100</c:v>
                </c:pt>
                <c:pt idx="1">
                  <c:v>97.178186658292503</c:v>
                </c:pt>
                <c:pt idx="2">
                  <c:v>93.852483221669871</c:v>
                </c:pt>
                <c:pt idx="3">
                  <c:v>91.119261191675577</c:v>
                </c:pt>
                <c:pt idx="4">
                  <c:v>90.235652889157151</c:v>
                </c:pt>
                <c:pt idx="5">
                  <c:v>88.39914779479659</c:v>
                </c:pt>
                <c:pt idx="6">
                  <c:v>87.383876957471855</c:v>
                </c:pt>
                <c:pt idx="7">
                  <c:v>86.077191122430307</c:v>
                </c:pt>
                <c:pt idx="8">
                  <c:v>83.733050609407385</c:v>
                </c:pt>
                <c:pt idx="9">
                  <c:v>83.160304177908642</c:v>
                </c:pt>
                <c:pt idx="10">
                  <c:v>81.896689565960187</c:v>
                </c:pt>
                <c:pt idx="11">
                  <c:v>81.995220390694897</c:v>
                </c:pt>
                <c:pt idx="12">
                  <c:v>82.913977116071905</c:v>
                </c:pt>
                <c:pt idx="13">
                  <c:v>83.437890287943375</c:v>
                </c:pt>
                <c:pt idx="14">
                  <c:v>83.081508328303556</c:v>
                </c:pt>
                <c:pt idx="15">
                  <c:v>82.975774957901109</c:v>
                </c:pt>
                <c:pt idx="16">
                  <c:v>82.800176894521599</c:v>
                </c:pt>
                <c:pt idx="17">
                  <c:v>82.784331294052578</c:v>
                </c:pt>
                <c:pt idx="18">
                  <c:v>81.620976117799074</c:v>
                </c:pt>
                <c:pt idx="19">
                  <c:v>79.931258904147086</c:v>
                </c:pt>
                <c:pt idx="20">
                  <c:v>78.112760173955891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A5B-471A-BD31-1A9F23D330AC}"/>
            </c:ext>
          </c:extLst>
        </c:ser>
        <c:ser>
          <c:idx val="3"/>
          <c:order val="1"/>
          <c:tx>
            <c:strRef>
              <c:f>'Graph1-Effectif-production_lait'!$B$35:$C$35</c:f>
              <c:strCache>
                <c:ptCount val="2"/>
                <c:pt idx="0">
                  <c:v>Livraison de lait à l’industrie
(en hl)</c:v>
                </c:pt>
              </c:strCache>
            </c:strRef>
          </c:tx>
          <c:cat>
            <c:strRef>
              <c:f>'Graph1-Effectif-production_lait'!$D$33:$X$33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'Graph1-Effectif-production_lait'!$D$35:$X$35</c:f>
              <c:numCache>
                <c:formatCode>0</c:formatCode>
                <c:ptCount val="21"/>
                <c:pt idx="0">
                  <c:v>100</c:v>
                </c:pt>
                <c:pt idx="1">
                  <c:v>102.77264949913527</c:v>
                </c:pt>
                <c:pt idx="2">
                  <c:v>100.20366348525667</c:v>
                </c:pt>
                <c:pt idx="3">
                  <c:v>99.731827718508185</c:v>
                </c:pt>
                <c:pt idx="4">
                  <c:v>100.61805570488147</c:v>
                </c:pt>
                <c:pt idx="5">
                  <c:v>99.169679637030512</c:v>
                </c:pt>
                <c:pt idx="6">
                  <c:v>100.59040907792355</c:v>
                </c:pt>
                <c:pt idx="7">
                  <c:v>105.13213551762166</c:v>
                </c:pt>
                <c:pt idx="8">
                  <c:v>99.65561518352753</c:v>
                </c:pt>
                <c:pt idx="9">
                  <c:v>105.61390563899033</c:v>
                </c:pt>
                <c:pt idx="10">
                  <c:v>110.63607823381059</c:v>
                </c:pt>
                <c:pt idx="11">
                  <c:v>108.10582514430003</c:v>
                </c:pt>
                <c:pt idx="12">
                  <c:v>108.41879724885344</c:v>
                </c:pt>
                <c:pt idx="13">
                  <c:v>114.6582323975462</c:v>
                </c:pt>
                <c:pt idx="14">
                  <c:v>114.86874610259356</c:v>
                </c:pt>
                <c:pt idx="15">
                  <c:v>113.68258293220126</c:v>
                </c:pt>
                <c:pt idx="16">
                  <c:v>114.8164478999315</c:v>
                </c:pt>
                <c:pt idx="17">
                  <c:v>115.36581402421231</c:v>
                </c:pt>
                <c:pt idx="18">
                  <c:v>117.56648860191008</c:v>
                </c:pt>
                <c:pt idx="19">
                  <c:v>117.88830762709001</c:v>
                </c:pt>
                <c:pt idx="20">
                  <c:v>117.61159253786819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A5B-471A-BD31-1A9F23D330AC}"/>
            </c:ext>
          </c:extLst>
        </c:ser>
        <c:ser>
          <c:idx val="0"/>
          <c:order val="2"/>
          <c:tx>
            <c:strRef>
              <c:f>'Graph1-Effectif-production_lait'!$B$34:$C$34</c:f>
              <c:strCache>
                <c:ptCount val="2"/>
                <c:pt idx="0">
                  <c:v>Effectifs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5B-471A-BD31-1A9F23D33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'Graph1-Effectif-production_lait'!$D$33:$X$33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'Graph1-Effectif-production_lait'!$D$34:$X$34</c:f>
              <c:numCache>
                <c:formatCode>0</c:formatCode>
                <c:ptCount val="21"/>
                <c:pt idx="0">
                  <c:v>100</c:v>
                </c:pt>
                <c:pt idx="1">
                  <c:v>97.178186658292503</c:v>
                </c:pt>
                <c:pt idx="2">
                  <c:v>93.852483221669871</c:v>
                </c:pt>
                <c:pt idx="3">
                  <c:v>91.119261191675577</c:v>
                </c:pt>
                <c:pt idx="4">
                  <c:v>90.235652889157151</c:v>
                </c:pt>
                <c:pt idx="5">
                  <c:v>88.39914779479659</c:v>
                </c:pt>
                <c:pt idx="6">
                  <c:v>87.383876957471855</c:v>
                </c:pt>
                <c:pt idx="7">
                  <c:v>86.077191122430307</c:v>
                </c:pt>
                <c:pt idx="8">
                  <c:v>83.733050609407385</c:v>
                </c:pt>
                <c:pt idx="9">
                  <c:v>83.160304177908642</c:v>
                </c:pt>
                <c:pt idx="10">
                  <c:v>81.896689565960187</c:v>
                </c:pt>
                <c:pt idx="11">
                  <c:v>81.995220390694897</c:v>
                </c:pt>
                <c:pt idx="12">
                  <c:v>82.913977116071905</c:v>
                </c:pt>
                <c:pt idx="13">
                  <c:v>83.437890287943375</c:v>
                </c:pt>
                <c:pt idx="14">
                  <c:v>83.081508328303556</c:v>
                </c:pt>
                <c:pt idx="15">
                  <c:v>82.975774957901109</c:v>
                </c:pt>
                <c:pt idx="16">
                  <c:v>82.800176894521599</c:v>
                </c:pt>
                <c:pt idx="17">
                  <c:v>82.784331294052578</c:v>
                </c:pt>
                <c:pt idx="18">
                  <c:v>81.620976117799074</c:v>
                </c:pt>
                <c:pt idx="19">
                  <c:v>79.931258904147086</c:v>
                </c:pt>
                <c:pt idx="20">
                  <c:v>78.112760173955891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A5B-471A-BD31-1A9F23D330AC}"/>
            </c:ext>
          </c:extLst>
        </c:ser>
        <c:ser>
          <c:idx val="1"/>
          <c:order val="3"/>
          <c:tx>
            <c:strRef>
              <c:f>'Graph1-Effectif-production_lait'!$B$35:$C$35</c:f>
              <c:strCache>
                <c:ptCount val="2"/>
                <c:pt idx="0">
                  <c:v>Livraison de lait à l’industrie
(en hl)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5B-471A-BD31-1A9F23D33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'Graph1-Effectif-production_lait'!$D$33:$X$33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'Graph1-Effectif-production_lait'!$D$35:$X$35</c:f>
              <c:numCache>
                <c:formatCode>0</c:formatCode>
                <c:ptCount val="21"/>
                <c:pt idx="0">
                  <c:v>100</c:v>
                </c:pt>
                <c:pt idx="1">
                  <c:v>102.77264949913527</c:v>
                </c:pt>
                <c:pt idx="2">
                  <c:v>100.20366348525667</c:v>
                </c:pt>
                <c:pt idx="3">
                  <c:v>99.731827718508185</c:v>
                </c:pt>
                <c:pt idx="4">
                  <c:v>100.61805570488147</c:v>
                </c:pt>
                <c:pt idx="5">
                  <c:v>99.169679637030512</c:v>
                </c:pt>
                <c:pt idx="6">
                  <c:v>100.59040907792355</c:v>
                </c:pt>
                <c:pt idx="7">
                  <c:v>105.13213551762166</c:v>
                </c:pt>
                <c:pt idx="8">
                  <c:v>99.65561518352753</c:v>
                </c:pt>
                <c:pt idx="9">
                  <c:v>105.61390563899033</c:v>
                </c:pt>
                <c:pt idx="10">
                  <c:v>110.63607823381059</c:v>
                </c:pt>
                <c:pt idx="11">
                  <c:v>108.10582514430003</c:v>
                </c:pt>
                <c:pt idx="12">
                  <c:v>108.41879724885344</c:v>
                </c:pt>
                <c:pt idx="13">
                  <c:v>114.6582323975462</c:v>
                </c:pt>
                <c:pt idx="14">
                  <c:v>114.86874610259356</c:v>
                </c:pt>
                <c:pt idx="15">
                  <c:v>113.68258293220126</c:v>
                </c:pt>
                <c:pt idx="16">
                  <c:v>114.8164478999315</c:v>
                </c:pt>
                <c:pt idx="17">
                  <c:v>115.36581402421231</c:v>
                </c:pt>
                <c:pt idx="18">
                  <c:v>117.56648860191008</c:v>
                </c:pt>
                <c:pt idx="19">
                  <c:v>117.88830762709001</c:v>
                </c:pt>
                <c:pt idx="20">
                  <c:v>117.61159253786819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A5B-471A-BD31-1A9F23D3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402032"/>
        <c:axId val="590408592"/>
      </c:lineChart>
      <c:catAx>
        <c:axId val="59040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90408592"/>
        <c:crosses val="autoZero"/>
        <c:auto val="1"/>
        <c:lblAlgn val="ctr"/>
        <c:lblOffset val="100"/>
        <c:noMultiLvlLbl val="0"/>
      </c:catAx>
      <c:valAx>
        <c:axId val="59040859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9040203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'Graph2-VLBIO-dpt'!$B$25</c:f>
              <c:strCache>
                <c:ptCount val="1"/>
                <c:pt idx="0">
                  <c:v>Vaches laitières AB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'Graph2-VLBIO-dpt'!$C$24:$H$24</c:f>
              <c:strCache>
                <c:ptCount val="6"/>
                <c:pt idx="0">
                  <c:v>Eure</c:v>
                </c:pt>
                <c:pt idx="1">
                  <c:v>Seine-Maritime</c:v>
                </c:pt>
                <c:pt idx="2">
                  <c:v>Orne</c:v>
                </c:pt>
                <c:pt idx="3">
                  <c:v>Calvados</c:v>
                </c:pt>
                <c:pt idx="4">
                  <c:v>Manche</c:v>
                </c:pt>
                <c:pt idx="5">
                  <c:v>Normandie</c:v>
                </c:pt>
              </c:strCache>
            </c:strRef>
          </c:cat>
          <c:val>
            <c:numRef>
              <c:f>'Graph2-VLBIO-dpt'!$C$25:$H$25</c:f>
              <c:numCache>
                <c:formatCode>General</c:formatCode>
                <c:ptCount val="6"/>
                <c:pt idx="0">
                  <c:v>541</c:v>
                </c:pt>
                <c:pt idx="1">
                  <c:v>2020</c:v>
                </c:pt>
                <c:pt idx="2">
                  <c:v>6128</c:v>
                </c:pt>
                <c:pt idx="3">
                  <c:v>7637</c:v>
                </c:pt>
                <c:pt idx="4" formatCode="#,##0">
                  <c:v>13046</c:v>
                </c:pt>
                <c:pt idx="5">
                  <c:v>29372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6-49DF-B5C7-1081CD02BA08}"/>
            </c:ext>
          </c:extLst>
        </c:ser>
        <c:ser>
          <c:idx val="1"/>
          <c:order val="1"/>
          <c:tx>
            <c:strRef>
              <c:f>'Graph2-VLBIO-dpt'!$B$26</c:f>
              <c:strCache>
                <c:ptCount val="1"/>
                <c:pt idx="0">
                  <c:v>vaches laitières en conversion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'Graph2-VLBIO-dpt'!$C$24:$H$24</c:f>
              <c:strCache>
                <c:ptCount val="6"/>
                <c:pt idx="0">
                  <c:v>Eure</c:v>
                </c:pt>
                <c:pt idx="1">
                  <c:v>Seine-Maritime</c:v>
                </c:pt>
                <c:pt idx="2">
                  <c:v>Orne</c:v>
                </c:pt>
                <c:pt idx="3">
                  <c:v>Calvados</c:v>
                </c:pt>
                <c:pt idx="4">
                  <c:v>Manche</c:v>
                </c:pt>
                <c:pt idx="5">
                  <c:v>Normandie</c:v>
                </c:pt>
              </c:strCache>
            </c:strRef>
          </c:cat>
          <c:val>
            <c:numRef>
              <c:f>'Graph2-VLBIO-dpt'!$C$26:$H$26</c:f>
              <c:numCache>
                <c:formatCode>General</c:formatCode>
                <c:ptCount val="6"/>
                <c:pt idx="0">
                  <c:v>351</c:v>
                </c:pt>
                <c:pt idx="1">
                  <c:v>1429</c:v>
                </c:pt>
                <c:pt idx="2">
                  <c:v>1852</c:v>
                </c:pt>
                <c:pt idx="3">
                  <c:v>2547</c:v>
                </c:pt>
                <c:pt idx="4">
                  <c:v>4728</c:v>
                </c:pt>
                <c:pt idx="5">
                  <c:v>10907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6-49DF-B5C7-1081CD02B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1096512"/>
        <c:axId val="1081095856"/>
      </c:barChart>
      <c:catAx>
        <c:axId val="108109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081095856"/>
        <c:crosses val="autoZero"/>
        <c:auto val="1"/>
        <c:lblAlgn val="ctr"/>
        <c:lblOffset val="100"/>
        <c:noMultiLvlLbl val="0"/>
      </c:catAx>
      <c:valAx>
        <c:axId val="108109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08109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'Graph 3 - Exploi AB conversion'!$B$29</c:f>
              <c:strCache>
                <c:ptCount val="1"/>
                <c:pt idx="0">
                  <c:v>Exploitations élevant des vaches laitières selon le cahier des charges Bio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3 - Exploi AB conversion'!$D$26:$K$26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'Graph 3 - Exploi AB conversion'!$D$29:$K$29</c:f>
              <c:numCache>
                <c:formatCode>General</c:formatCode>
                <c:ptCount val="8"/>
                <c:pt idx="0">
                  <c:v>314</c:v>
                </c:pt>
                <c:pt idx="1">
                  <c:v>323</c:v>
                </c:pt>
                <c:pt idx="2">
                  <c:v>372</c:v>
                </c:pt>
                <c:pt idx="3">
                  <c:v>418</c:v>
                </c:pt>
                <c:pt idx="4">
                  <c:v>458</c:v>
                </c:pt>
                <c:pt idx="5">
                  <c:v>493</c:v>
                </c:pt>
                <c:pt idx="6">
                  <c:v>538</c:v>
                </c:pt>
                <c:pt idx="7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D-41AD-8F37-3F3B72D24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86122440"/>
        <c:axId val="286120800"/>
      </c:barChart>
      <c:lineChart>
        <c:grouping val="standard"/>
        <c:varyColors val="0"/>
        <c:ser>
          <c:idx val="0"/>
          <c:order val="0"/>
          <c:tx>
            <c:strRef>
              <c:f>'Graph 3 - Exploi AB conversion'!$B$27</c:f>
              <c:strCache>
                <c:ptCount val="1"/>
                <c:pt idx="0">
                  <c:v>Vaches laitières 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742414202392665E-2"/>
                  <c:y val="-3.616636528028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9D-41AD-8F37-3F3B72D246AF}"/>
                </c:ext>
              </c:extLst>
            </c:dLbl>
            <c:dLbl>
              <c:idx val="7"/>
              <c:layout>
                <c:manualLayout>
                  <c:x val="-8.2624560160075036E-2"/>
                  <c:y val="-4.933586337760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75-47A5-A4AF-F9552815B5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3 - Exploi AB conversion'!$D$26:$K$26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'Graph 3 - Exploi AB conversion'!$D$27:$K$27</c:f>
              <c:numCache>
                <c:formatCode>General</c:formatCode>
                <c:ptCount val="8"/>
                <c:pt idx="0">
                  <c:v>16755</c:v>
                </c:pt>
                <c:pt idx="1">
                  <c:v>17275</c:v>
                </c:pt>
                <c:pt idx="2">
                  <c:v>18991</c:v>
                </c:pt>
                <c:pt idx="3">
                  <c:v>20060</c:v>
                </c:pt>
                <c:pt idx="4">
                  <c:v>23359</c:v>
                </c:pt>
                <c:pt idx="5">
                  <c:v>25473</c:v>
                </c:pt>
                <c:pt idx="6">
                  <c:v>27369</c:v>
                </c:pt>
                <c:pt idx="7">
                  <c:v>29372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D-41AD-8F37-3F3B72D246AF}"/>
            </c:ext>
          </c:extLst>
        </c:ser>
        <c:ser>
          <c:idx val="1"/>
          <c:order val="1"/>
          <c:tx>
            <c:strRef>
              <c:f>'Graph 3 - Exploi AB conversion'!$B$28</c:f>
              <c:strCache>
                <c:ptCount val="1"/>
                <c:pt idx="0">
                  <c:v>Vaches laitières en conversion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17254832474784E-2"/>
                  <c:y val="-3.9783001808318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9D-41AD-8F37-3F3B72D246AF}"/>
                </c:ext>
              </c:extLst>
            </c:dLbl>
            <c:dLbl>
              <c:idx val="7"/>
              <c:layout>
                <c:manualLayout>
                  <c:x val="-9.2345096649495625E-2"/>
                  <c:y val="4.933586337760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75-47A5-A4AF-F9552815B5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numRef>
              <c:f>'Graph 3 - Exploi AB conversion'!$D$26:$K$26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'Graph 3 - Exploi AB conversion'!$D$28:$K$28</c:f>
              <c:numCache>
                <c:formatCode>General</c:formatCode>
                <c:ptCount val="8"/>
                <c:pt idx="0">
                  <c:v>1757</c:v>
                </c:pt>
                <c:pt idx="1">
                  <c:v>2398</c:v>
                </c:pt>
                <c:pt idx="2">
                  <c:v>4904</c:v>
                </c:pt>
                <c:pt idx="3">
                  <c:v>7909</c:v>
                </c:pt>
                <c:pt idx="4">
                  <c:v>8027</c:v>
                </c:pt>
                <c:pt idx="5">
                  <c:v>8599</c:v>
                </c:pt>
                <c:pt idx="6">
                  <c:v>10451</c:v>
                </c:pt>
                <c:pt idx="7">
                  <c:v>10907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D-41AD-8F37-3F3B72D24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69904"/>
        <c:axId val="869869248"/>
      </c:lineChart>
      <c:catAx>
        <c:axId val="28612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6120800"/>
        <c:crosses val="autoZero"/>
        <c:auto val="1"/>
        <c:lblAlgn val="ctr"/>
        <c:lblOffset val="100"/>
        <c:noMultiLvlLbl val="0"/>
      </c:catAx>
      <c:valAx>
        <c:axId val="286120800"/>
        <c:scaling>
          <c:orientation val="minMax"/>
          <c:max val="5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d'exploitations</a:t>
                </a:r>
              </a:p>
            </c:rich>
          </c:tx>
          <c:layout>
            <c:manualLayout>
              <c:xMode val="edge"/>
              <c:yMode val="edge"/>
              <c:x val="1.7010938856486038E-2"/>
              <c:y val="0.24889240837305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6122440"/>
        <c:crosses val="autoZero"/>
        <c:crossBetween val="between"/>
        <c:majorUnit val="200"/>
      </c:valAx>
      <c:valAx>
        <c:axId val="8698692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têtes</a:t>
                </a:r>
              </a:p>
            </c:rich>
          </c:tx>
          <c:layout>
            <c:manualLayout>
              <c:xMode val="edge"/>
              <c:yMode val="edge"/>
              <c:x val="0.943608642016177"/>
              <c:y val="0.31921498901821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869904"/>
        <c:crosses val="max"/>
        <c:crossBetween val="between"/>
      </c:valAx>
      <c:catAx>
        <c:axId val="8698699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6986924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4 - Prix -Volume lait'!$B$33</c:f>
              <c:strCache>
                <c:ptCount val="1"/>
                <c:pt idx="0">
                  <c:v>Livraison de lait à l'industrie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5462668816039986E-17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94-4A4F-93B7-C282805656FA}"/>
                </c:ext>
              </c:extLst>
            </c:dLbl>
            <c:dLbl>
              <c:idx val="3"/>
              <c:layout>
                <c:manualLayout>
                  <c:x val="0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94-4A4F-93B7-C282805656FA}"/>
                </c:ext>
              </c:extLst>
            </c:dLbl>
            <c:dLbl>
              <c:idx val="6"/>
              <c:layout>
                <c:manualLayout>
                  <c:x val="1.1111111111111112E-2"/>
                  <c:y val="-5.092592592592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94-4A4F-93B7-C282805656F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94-4A4F-93B7-C28280565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4 - Prix -Volume lait'!$C$32:$P$32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'Graph 4 - Prix -Volume lait'!$C$33:$P$33</c:f>
              <c:numCache>
                <c:formatCode>0</c:formatCode>
                <c:ptCount val="14"/>
                <c:pt idx="0">
                  <c:v>100</c:v>
                </c:pt>
                <c:pt idx="1">
                  <c:v>94.752567018165692</c:v>
                </c:pt>
                <c:pt idx="2">
                  <c:v>100.57904935194667</c:v>
                </c:pt>
                <c:pt idx="3">
                  <c:v>105.2994860546121</c:v>
                </c:pt>
                <c:pt idx="4">
                  <c:v>102.64414242094257</c:v>
                </c:pt>
                <c:pt idx="5">
                  <c:v>102.90060345276314</c:v>
                </c:pt>
                <c:pt idx="6">
                  <c:v>108.96071646048517</c:v>
                </c:pt>
                <c:pt idx="7">
                  <c:v>108.82832428427479</c:v>
                </c:pt>
                <c:pt idx="8">
                  <c:v>107.70453412547741</c:v>
                </c:pt>
                <c:pt idx="9">
                  <c:v>108.77246635557232</c:v>
                </c:pt>
                <c:pt idx="10">
                  <c:v>109.14410890374069</c:v>
                </c:pt>
                <c:pt idx="11">
                  <c:v>111.34944017821307</c:v>
                </c:pt>
                <c:pt idx="12">
                  <c:v>111.64767942271665</c:v>
                </c:pt>
                <c:pt idx="13">
                  <c:v>111.42693439246858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4-4A4F-93B7-C282805656FA}"/>
            </c:ext>
          </c:extLst>
        </c:ser>
        <c:ser>
          <c:idx val="1"/>
          <c:order val="1"/>
          <c:tx>
            <c:strRef>
              <c:f>'Graph 4 - Prix -Volume lait'!$B$34</c:f>
              <c:strCache>
                <c:ptCount val="1"/>
                <c:pt idx="0">
                  <c:v>Prix moyen net du lait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777777777777803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94-4A4F-93B7-C282805656FA}"/>
                </c:ext>
              </c:extLst>
            </c:dLbl>
            <c:dLbl>
              <c:idx val="6"/>
              <c:layout>
                <c:manualLayout>
                  <c:x val="8.3333333333333332E-3"/>
                  <c:y val="2.314814814814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94-4A4F-93B7-C282805656FA}"/>
                </c:ext>
              </c:extLst>
            </c:dLbl>
            <c:dLbl>
              <c:idx val="8"/>
              <c:layout>
                <c:manualLayout>
                  <c:x val="-5.555555555555657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94-4A4F-93B7-C282805656F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94-4A4F-93B7-C28280565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4 - Prix -Volume lait'!$C$32:$P$32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'Graph 4 - Prix -Volume lait'!$C$34:$P$34</c:f>
              <c:numCache>
                <c:formatCode>0</c:formatCode>
                <c:ptCount val="14"/>
                <c:pt idx="0">
                  <c:v>100</c:v>
                </c:pt>
                <c:pt idx="1">
                  <c:v>82.567547105205676</c:v>
                </c:pt>
                <c:pt idx="2">
                  <c:v>90.250935052901198</c:v>
                </c:pt>
                <c:pt idx="3">
                  <c:v>96.331764864243254</c:v>
                </c:pt>
                <c:pt idx="4">
                  <c:v>93.027733347445135</c:v>
                </c:pt>
                <c:pt idx="5">
                  <c:v>99.651116826951181</c:v>
                </c:pt>
                <c:pt idx="6">
                  <c:v>105.84465732555026</c:v>
                </c:pt>
                <c:pt idx="7">
                  <c:v>91.208325804751539</c:v>
                </c:pt>
                <c:pt idx="8">
                  <c:v>85.778274374248042</c:v>
                </c:pt>
                <c:pt idx="9">
                  <c:v>97.217215205004123</c:v>
                </c:pt>
                <c:pt idx="10">
                  <c:v>97.547979759146457</c:v>
                </c:pt>
                <c:pt idx="11">
                  <c:v>102.04086495291331</c:v>
                </c:pt>
                <c:pt idx="12">
                  <c:v>101.59984554739019</c:v>
                </c:pt>
                <c:pt idx="13">
                  <c:v>105.81709361270508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4-4A4F-93B7-C2828056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68920"/>
        <c:axId val="864370560"/>
      </c:lineChart>
      <c:catAx>
        <c:axId val="86436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64370560"/>
        <c:crosses val="autoZero"/>
        <c:auto val="1"/>
        <c:lblAlgn val="ctr"/>
        <c:lblOffset val="100"/>
        <c:noMultiLvlLbl val="0"/>
      </c:catAx>
      <c:valAx>
        <c:axId val="86437056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6436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33617</xdr:rowOff>
    </xdr:from>
    <xdr:to>
      <xdr:col>2</xdr:col>
      <xdr:colOff>1903095</xdr:colOff>
      <xdr:row>14</xdr:row>
      <xdr:rowOff>85836</xdr:rowOff>
    </xdr:to>
    <xdr:sp macro="" textlink="">
      <xdr:nvSpPr>
        <xdr:cNvPr id="4" name="AutoShape 1" descr="imap://edouard%2Epaillette%2Eagri%2E-%2Esrise%2Edraaf-normandie%2Eagri@amelie.s2.m2.e2.rie.gouv.fr:993/fetch%3EUID%3E/Boite%20partag%26AOk-e/srise.draaf-normandie.agri/%26AMk-l%26AOk-ments%20envoy%26AOk-s%3E245?part=1.2"/>
        <xdr:cNvSpPr>
          <a:spLocks noChangeAspect="1" noChangeArrowheads="1"/>
        </xdr:cNvSpPr>
      </xdr:nvSpPr>
      <xdr:spPr bwMode="auto">
        <a:xfrm>
          <a:off x="0" y="243167"/>
          <a:ext cx="5890895" cy="2071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408513</xdr:colOff>
      <xdr:row>7</xdr:row>
      <xdr:rowOff>176003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0513" cy="1490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209550</xdr:rowOff>
    </xdr:from>
    <xdr:to>
      <xdr:col>7</xdr:col>
      <xdr:colOff>9525</xdr:colOff>
      <xdr:row>19</xdr:row>
      <xdr:rowOff>190500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215900</xdr:rowOff>
    </xdr:from>
    <xdr:to>
      <xdr:col>7</xdr:col>
      <xdr:colOff>6350</xdr:colOff>
      <xdr:row>19</xdr:row>
      <xdr:rowOff>196850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165100</xdr:rowOff>
    </xdr:from>
    <xdr:to>
      <xdr:col>7</xdr:col>
      <xdr:colOff>666749</xdr:colOff>
      <xdr:row>20</xdr:row>
      <xdr:rowOff>165100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758824</xdr:colOff>
      <xdr:row>6</xdr:row>
      <xdr:rowOff>25400</xdr:rowOff>
    </xdr:from>
    <xdr:to>
      <xdr:col>6</xdr:col>
      <xdr:colOff>279399</xdr:colOff>
      <xdr:row>21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6"/>
  <sheetViews>
    <sheetView tabSelected="1" workbookViewId="0">
      <selection activeCell="A10" sqref="A10:C10"/>
    </sheetView>
  </sheetViews>
  <sheetFormatPr baseColWidth="10" defaultRowHeight="14.5"/>
  <cols>
    <col min="1" max="1" width="37.26953125" customWidth="1"/>
    <col min="2" max="2" width="19.81640625" customWidth="1"/>
    <col min="3" max="3" width="44.7265625" customWidth="1"/>
    <col min="4" max="4" width="37.26953125" customWidth="1"/>
  </cols>
  <sheetData>
    <row r="7" spans="1:4" ht="16.5">
      <c r="A7" s="67"/>
      <c r="B7" s="67"/>
      <c r="C7" s="67"/>
      <c r="D7" s="67"/>
    </row>
    <row r="8" spans="1:4" ht="16.5">
      <c r="A8" s="23"/>
      <c r="B8" s="67"/>
      <c r="C8" s="67"/>
      <c r="D8" s="67"/>
    </row>
    <row r="9" spans="1:4" ht="32">
      <c r="A9" s="113" t="s">
        <v>116</v>
      </c>
      <c r="B9" s="113"/>
      <c r="C9" s="113"/>
      <c r="D9" s="67" t="s">
        <v>148</v>
      </c>
    </row>
    <row r="10" spans="1:4" ht="23">
      <c r="A10" s="114" t="s">
        <v>158</v>
      </c>
      <c r="B10" s="114"/>
      <c r="C10" s="114"/>
      <c r="D10" s="67"/>
    </row>
    <row r="11" spans="1:4" ht="16.5">
      <c r="A11" s="115" t="s">
        <v>117</v>
      </c>
      <c r="B11" s="115"/>
      <c r="C11" s="115"/>
      <c r="D11" s="115"/>
    </row>
    <row r="12" spans="1:4" ht="33">
      <c r="A12" s="68" t="s">
        <v>118</v>
      </c>
      <c r="B12" s="68" t="s">
        <v>119</v>
      </c>
      <c r="C12" s="69" t="s">
        <v>133</v>
      </c>
      <c r="D12" s="70" t="s">
        <v>120</v>
      </c>
    </row>
    <row r="13" spans="1:4" ht="33">
      <c r="A13" s="68" t="s">
        <v>118</v>
      </c>
      <c r="B13" s="68" t="s">
        <v>119</v>
      </c>
      <c r="C13" s="69" t="s">
        <v>134</v>
      </c>
      <c r="D13" s="70" t="s">
        <v>121</v>
      </c>
    </row>
    <row r="14" spans="1:4" ht="49.5">
      <c r="A14" s="68" t="s">
        <v>118</v>
      </c>
      <c r="B14" s="68" t="s">
        <v>122</v>
      </c>
      <c r="C14" s="69" t="s">
        <v>73</v>
      </c>
      <c r="D14" s="71" t="s">
        <v>123</v>
      </c>
    </row>
    <row r="15" spans="1:4" ht="33">
      <c r="A15" s="68" t="s">
        <v>118</v>
      </c>
      <c r="B15" s="68" t="s">
        <v>122</v>
      </c>
      <c r="C15" s="69" t="s">
        <v>145</v>
      </c>
      <c r="D15" s="71" t="s">
        <v>124</v>
      </c>
    </row>
    <row r="16" spans="1:4" ht="16.5">
      <c r="A16" s="116" t="s">
        <v>125</v>
      </c>
      <c r="B16" s="116"/>
      <c r="C16" s="116"/>
      <c r="D16" s="116"/>
    </row>
    <row r="17" spans="1:4" ht="49.5">
      <c r="A17" s="68" t="s">
        <v>125</v>
      </c>
      <c r="B17" s="68" t="s">
        <v>119</v>
      </c>
      <c r="C17" s="69" t="s">
        <v>56</v>
      </c>
      <c r="D17" s="70" t="s">
        <v>126</v>
      </c>
    </row>
    <row r="18" spans="1:4" ht="33">
      <c r="A18" s="68" t="s">
        <v>125</v>
      </c>
      <c r="B18" s="68" t="s">
        <v>119</v>
      </c>
      <c r="C18" s="69" t="s">
        <v>49</v>
      </c>
      <c r="D18" s="70" t="s">
        <v>127</v>
      </c>
    </row>
    <row r="19" spans="1:4" ht="49.5">
      <c r="A19" s="68" t="s">
        <v>125</v>
      </c>
      <c r="B19" s="68" t="s">
        <v>122</v>
      </c>
      <c r="C19" s="69" t="s">
        <v>157</v>
      </c>
      <c r="D19" s="70" t="s">
        <v>128</v>
      </c>
    </row>
    <row r="20" spans="1:4" ht="52.5">
      <c r="A20" s="68" t="s">
        <v>125</v>
      </c>
      <c r="B20" s="68" t="s">
        <v>119</v>
      </c>
      <c r="C20" s="72" t="s">
        <v>112</v>
      </c>
      <c r="D20" s="70" t="s">
        <v>135</v>
      </c>
    </row>
    <row r="21" spans="1:4" ht="16.5">
      <c r="A21" s="116" t="s">
        <v>129</v>
      </c>
      <c r="B21" s="116"/>
      <c r="C21" s="116"/>
      <c r="D21" s="116"/>
    </row>
    <row r="22" spans="1:4" ht="35">
      <c r="A22" s="68" t="s">
        <v>129</v>
      </c>
      <c r="B22" s="68" t="s">
        <v>119</v>
      </c>
      <c r="C22" s="72" t="s">
        <v>102</v>
      </c>
      <c r="D22" s="70" t="s">
        <v>130</v>
      </c>
    </row>
    <row r="23" spans="1:4" ht="33">
      <c r="A23" s="68" t="s">
        <v>129</v>
      </c>
      <c r="B23" s="68" t="s">
        <v>119</v>
      </c>
      <c r="C23" s="69" t="s">
        <v>136</v>
      </c>
      <c r="D23" s="70" t="s">
        <v>131</v>
      </c>
    </row>
    <row r="24" spans="1:4" ht="52.5">
      <c r="A24" s="68" t="s">
        <v>129</v>
      </c>
      <c r="B24" s="68" t="s">
        <v>122</v>
      </c>
      <c r="C24" s="73" t="s">
        <v>97</v>
      </c>
      <c r="D24" s="70" t="s">
        <v>132</v>
      </c>
    </row>
    <row r="25" spans="1:4" ht="16.5">
      <c r="A25" s="67"/>
      <c r="B25" s="67"/>
      <c r="C25" s="67"/>
      <c r="D25" s="67"/>
    </row>
    <row r="26" spans="1:4" ht="16.5">
      <c r="A26" s="67"/>
      <c r="B26" s="67"/>
      <c r="C26" s="67"/>
      <c r="D26" s="67"/>
    </row>
  </sheetData>
  <mergeCells count="5">
    <mergeCell ref="A9:C9"/>
    <mergeCell ref="A10:C10"/>
    <mergeCell ref="A11:D11"/>
    <mergeCell ref="A16:D16"/>
    <mergeCell ref="A21:D21"/>
  </mergeCells>
  <hyperlinks>
    <hyperlink ref="D13" location="'Tab2 - Evolution annuelle'!A1" display="#Effectifnormandie"/>
    <hyperlink ref="D14" location="'Graph1-Effectif-production_lait'!A1" display="#Productionnormandie"/>
    <hyperlink ref="D15" location="'Graph2-VLBIO-dpt'!A1" display="#EffectifABconversion"/>
    <hyperlink ref="D17" location="'TAB3 -exploitations effectifs'!A1" display="#Exploitations"/>
    <hyperlink ref="D19" location="'Graph 3 - Exploi AB conversion'!A1" display="#Exploitationsbio"/>
    <hyperlink ref="D20" location="'Tab 5 - Exploitations_main-oeuv'!A1" display="#Exploitations main-oeuvre"/>
    <hyperlink ref="D22" location="'Tab 6 - OTEX en chiffres'!A1" display="#Exploitationsindicateurseco"/>
    <hyperlink ref="D23" location="'Tab7-transformation fabrication'!A1" display="#Fabricationproduitslaitiers"/>
    <hyperlink ref="D24" location="'Graph 4 - Prix -Volume lait'!A1" display="#Livraisonprixlait"/>
    <hyperlink ref="D12" location="'Tab1 - effectif_dpt_region'!A1" display="#Effectifdepartement"/>
    <hyperlink ref="D18" location="'Tab 4 -Expl - indicateurs'!A1" display="#Exploitationsindicateur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/>
  </sheetViews>
  <sheetFormatPr baseColWidth="10" defaultRowHeight="14.5"/>
  <cols>
    <col min="2" max="2" width="43.54296875" customWidth="1"/>
    <col min="3" max="3" width="17.26953125" customWidth="1"/>
    <col min="4" max="4" width="14.7265625" customWidth="1"/>
  </cols>
  <sheetData>
    <row r="2" spans="2:4" ht="18.5">
      <c r="B2" s="60" t="s">
        <v>103</v>
      </c>
    </row>
    <row r="4" spans="2:4" ht="17.5">
      <c r="B4" s="11" t="s">
        <v>102</v>
      </c>
    </row>
    <row r="6" spans="2:4" ht="17.5">
      <c r="B6" s="29"/>
      <c r="C6" s="61">
        <v>2018</v>
      </c>
      <c r="D6" s="61">
        <v>2021</v>
      </c>
    </row>
    <row r="7" spans="2:4" ht="17.5">
      <c r="B7" s="29" t="s">
        <v>81</v>
      </c>
      <c r="C7" s="74">
        <v>102.955926878981</v>
      </c>
      <c r="D7" s="74">
        <v>105.2551149863715</v>
      </c>
    </row>
    <row r="8" spans="2:4" ht="17.5">
      <c r="B8" s="29" t="s">
        <v>82</v>
      </c>
      <c r="C8" s="74">
        <v>82.410853152123067</v>
      </c>
      <c r="D8" s="74">
        <v>85.250055442499402</v>
      </c>
    </row>
    <row r="9" spans="2:4" ht="17.5">
      <c r="B9" s="29" t="s">
        <v>83</v>
      </c>
      <c r="C9" s="74">
        <v>79.275750446275794</v>
      </c>
      <c r="D9" s="74">
        <v>79.426791539974985</v>
      </c>
    </row>
    <row r="10" spans="2:4" ht="17.5">
      <c r="B10" s="29" t="s">
        <v>84</v>
      </c>
      <c r="C10" s="74">
        <v>6311.6109030404859</v>
      </c>
      <c r="D10" s="74">
        <v>6612.0538268934015</v>
      </c>
    </row>
    <row r="11" spans="2:4" ht="17.5">
      <c r="B11" s="29" t="s">
        <v>85</v>
      </c>
      <c r="C11" s="74">
        <v>123.50030350076447</v>
      </c>
      <c r="D11" s="74">
        <v>141.25675606341912</v>
      </c>
    </row>
    <row r="12" spans="2:4" ht="17.5">
      <c r="B12" s="29" t="s">
        <v>86</v>
      </c>
      <c r="C12" s="74">
        <v>50.020935777899247</v>
      </c>
      <c r="D12" s="74">
        <v>51.972240908039147</v>
      </c>
    </row>
    <row r="13" spans="2:4" ht="17.5">
      <c r="B13" s="29" t="s">
        <v>87</v>
      </c>
      <c r="C13" s="74">
        <v>5.1665324821773222</v>
      </c>
      <c r="D13" s="74">
        <v>4.5082569670912314</v>
      </c>
    </row>
    <row r="14" spans="2:4" ht="17.5">
      <c r="B14" s="29" t="s">
        <v>88</v>
      </c>
      <c r="C14" s="74">
        <v>22.802111646293195</v>
      </c>
      <c r="D14" s="74">
        <v>33.733114716317196</v>
      </c>
    </row>
    <row r="15" spans="2:4" ht="17.5">
      <c r="B15" s="29" t="s">
        <v>89</v>
      </c>
      <c r="C15" s="74">
        <v>136.47028418407729</v>
      </c>
      <c r="D15" s="74">
        <v>132.24275709736108</v>
      </c>
    </row>
    <row r="16" spans="2:4" ht="17.5">
      <c r="B16" s="29" t="s">
        <v>90</v>
      </c>
      <c r="C16" s="106">
        <v>57.7</v>
      </c>
      <c r="D16" s="106">
        <v>57.6</v>
      </c>
    </row>
    <row r="17" spans="2:4" ht="17.5">
      <c r="B17" s="29" t="s">
        <v>91</v>
      </c>
      <c r="C17" s="74">
        <v>2.1127243999515524</v>
      </c>
      <c r="D17" s="74">
        <v>2.1298508078444214</v>
      </c>
    </row>
    <row r="18" spans="2:4" ht="17.5">
      <c r="B18" s="29" t="s">
        <v>92</v>
      </c>
      <c r="C18" s="74">
        <v>1.6242638128559779</v>
      </c>
      <c r="D18" s="74">
        <v>1.5843241527131995</v>
      </c>
    </row>
    <row r="19" spans="2:4" ht="17.5">
      <c r="B19" s="29" t="s">
        <v>93</v>
      </c>
      <c r="C19" s="74">
        <v>0.37081210493984834</v>
      </c>
      <c r="D19" s="74">
        <v>0.40387343316499957</v>
      </c>
    </row>
    <row r="20" spans="2:4" ht="40.5" customHeight="1">
      <c r="B20" s="129" t="s">
        <v>156</v>
      </c>
      <c r="C20" s="129"/>
      <c r="D20" s="129"/>
    </row>
    <row r="21" spans="2:4">
      <c r="B21" s="62"/>
      <c r="C21" s="62"/>
      <c r="D21" s="62"/>
    </row>
  </sheetData>
  <mergeCells count="1">
    <mergeCell ref="B20:D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/>
  </sheetViews>
  <sheetFormatPr baseColWidth="10" defaultRowHeight="14.5"/>
  <cols>
    <col min="2" max="2" width="60.81640625" bestFit="1" customWidth="1"/>
    <col min="6" max="6" width="12.90625" customWidth="1"/>
  </cols>
  <sheetData>
    <row r="2" spans="2:8" ht="18.5">
      <c r="B2" s="60" t="s">
        <v>105</v>
      </c>
    </row>
    <row r="4" spans="2:8" ht="17.5">
      <c r="B4" s="11" t="s">
        <v>104</v>
      </c>
    </row>
    <row r="6" spans="2:8" ht="63.5" customHeight="1">
      <c r="B6" s="29"/>
      <c r="C6" s="63">
        <v>2015</v>
      </c>
      <c r="D6" s="63">
        <v>2018</v>
      </c>
      <c r="E6" s="63">
        <v>2020</v>
      </c>
      <c r="F6" s="33" t="s">
        <v>70</v>
      </c>
      <c r="G6" s="107"/>
      <c r="H6" s="25"/>
    </row>
    <row r="7" spans="2:8" ht="17.5">
      <c r="B7" s="30" t="s">
        <v>65</v>
      </c>
      <c r="C7" s="31">
        <v>414186</v>
      </c>
      <c r="D7" s="31">
        <v>388888</v>
      </c>
      <c r="E7" s="31">
        <v>388965.527</v>
      </c>
      <c r="F7" s="48">
        <v>23.025153332106008</v>
      </c>
      <c r="G7" s="108"/>
      <c r="H7" s="25"/>
    </row>
    <row r="8" spans="2:8" ht="35">
      <c r="B8" s="33" t="s">
        <v>68</v>
      </c>
      <c r="C8" s="34">
        <v>261596</v>
      </c>
      <c r="D8" s="34">
        <v>245762.18400000001</v>
      </c>
      <c r="E8" s="40">
        <v>248586.50700000001</v>
      </c>
      <c r="F8" s="49">
        <v>42.375854168690971</v>
      </c>
      <c r="G8" s="109"/>
      <c r="H8" s="25"/>
    </row>
    <row r="9" spans="2:8" ht="52.5">
      <c r="B9" s="35" t="s">
        <v>71</v>
      </c>
      <c r="C9" s="42">
        <v>135474</v>
      </c>
      <c r="D9" s="42">
        <v>124324.20699999999</v>
      </c>
      <c r="E9" s="43">
        <v>122460.814</v>
      </c>
      <c r="F9" s="50">
        <v>30.166179912009735</v>
      </c>
      <c r="G9" s="110"/>
      <c r="H9" s="25"/>
    </row>
    <row r="10" spans="2:8" ht="17.5">
      <c r="B10" s="36" t="s">
        <v>69</v>
      </c>
      <c r="C10" s="37">
        <v>78124</v>
      </c>
      <c r="D10" s="37">
        <v>73693.525999999998</v>
      </c>
      <c r="E10" s="37">
        <v>72077.175000000003</v>
      </c>
      <c r="F10" s="38">
        <v>81.903088531072811</v>
      </c>
      <c r="G10" s="110"/>
      <c r="H10" s="25"/>
    </row>
    <row r="11" spans="2:8" ht="17.5">
      <c r="B11" s="39" t="s">
        <v>64</v>
      </c>
      <c r="C11" s="31">
        <v>185919</v>
      </c>
      <c r="D11" s="31">
        <v>179940.20600000001</v>
      </c>
      <c r="E11" s="31">
        <v>159162.43700000001</v>
      </c>
      <c r="F11" s="32">
        <v>10.925190566699547</v>
      </c>
      <c r="G11" s="108"/>
      <c r="H11" s="25"/>
    </row>
    <row r="12" spans="2:8" ht="17.5">
      <c r="B12" s="39" t="s">
        <v>62</v>
      </c>
      <c r="C12" s="31">
        <v>131899</v>
      </c>
      <c r="D12" s="31">
        <v>123350.2</v>
      </c>
      <c r="E12" s="31">
        <v>150030.56599999999</v>
      </c>
      <c r="F12" s="32">
        <v>30.33568002782226</v>
      </c>
      <c r="G12" s="41"/>
      <c r="H12" s="25"/>
    </row>
    <row r="13" spans="2:8" ht="17.5">
      <c r="B13" s="39" t="s">
        <v>63</v>
      </c>
      <c r="C13" s="31">
        <v>118900</v>
      </c>
      <c r="D13" s="31">
        <v>123175.93399999999</v>
      </c>
      <c r="E13" s="31">
        <v>125216.25900000001</v>
      </c>
      <c r="F13" s="32">
        <v>35.465095774480346</v>
      </c>
    </row>
    <row r="14" spans="2:8" ht="17.5">
      <c r="B14" s="11"/>
      <c r="C14" s="152" t="s">
        <v>74</v>
      </c>
      <c r="D14" s="152"/>
      <c r="E14" s="152"/>
      <c r="F14" s="152"/>
    </row>
    <row r="23" spans="3:8">
      <c r="C23" s="22"/>
      <c r="D23" s="22"/>
      <c r="E23" s="22"/>
      <c r="F23" s="22"/>
      <c r="G23" s="22"/>
      <c r="H23" s="22"/>
    </row>
    <row r="24" spans="3:8">
      <c r="C24" s="22"/>
      <c r="D24" s="22"/>
      <c r="E24" s="22"/>
      <c r="F24" s="22"/>
      <c r="G24" s="22"/>
      <c r="H24" s="22"/>
    </row>
    <row r="25" spans="3:8">
      <c r="C25" s="22"/>
      <c r="D25" s="22"/>
      <c r="E25" s="22"/>
      <c r="F25" s="22"/>
      <c r="G25" s="22"/>
      <c r="H25" s="22"/>
    </row>
    <row r="26" spans="3:8">
      <c r="C26" s="22"/>
      <c r="D26" s="22"/>
      <c r="E26" s="22"/>
      <c r="F26" s="22"/>
      <c r="G26" s="22"/>
      <c r="H26" s="22"/>
    </row>
    <row r="27" spans="3:8">
      <c r="C27" s="22"/>
      <c r="D27" s="22"/>
      <c r="E27" s="22"/>
      <c r="F27" s="22"/>
      <c r="G27" s="22"/>
      <c r="H27" s="22"/>
    </row>
    <row r="28" spans="3:8">
      <c r="C28" s="22"/>
      <c r="D28" s="22"/>
      <c r="E28" s="22"/>
      <c r="F28" s="22"/>
      <c r="G28" s="22"/>
      <c r="H28" s="22"/>
    </row>
    <row r="29" spans="3:8">
      <c r="C29" s="22"/>
      <c r="D29" s="22"/>
      <c r="E29" s="22"/>
      <c r="F29" s="22"/>
      <c r="G29" s="22"/>
      <c r="H29" s="22"/>
    </row>
    <row r="30" spans="3:8">
      <c r="C30" s="22"/>
      <c r="D30" s="22"/>
      <c r="E30" s="22"/>
      <c r="F30" s="22"/>
      <c r="G30" s="22"/>
      <c r="H30" s="22"/>
    </row>
    <row r="31" spans="3:8">
      <c r="C31" s="22"/>
      <c r="D31" s="22"/>
      <c r="E31" s="22"/>
      <c r="F31" s="22"/>
      <c r="G31" s="22"/>
      <c r="H31" s="22"/>
    </row>
    <row r="32" spans="3:8">
      <c r="C32" s="22"/>
      <c r="D32" s="22"/>
      <c r="E32" s="22"/>
      <c r="F32" s="22"/>
      <c r="G32" s="22"/>
      <c r="H32" s="22"/>
    </row>
    <row r="33" spans="2:8">
      <c r="C33" s="22"/>
      <c r="D33" s="22"/>
      <c r="E33" s="22"/>
      <c r="F33" s="22"/>
      <c r="G33" s="22"/>
      <c r="H33" s="22"/>
    </row>
    <row r="34" spans="2:8">
      <c r="C34" s="22"/>
      <c r="D34" s="22"/>
      <c r="E34" s="22"/>
      <c r="F34" s="22"/>
      <c r="G34" s="22"/>
      <c r="H34" s="22"/>
    </row>
    <row r="35" spans="2:8">
      <c r="C35" s="22"/>
      <c r="D35" s="22"/>
      <c r="E35" s="22"/>
      <c r="F35" s="22"/>
      <c r="G35" s="22"/>
      <c r="H35" s="22"/>
    </row>
    <row r="36" spans="2:8">
      <c r="C36" s="22"/>
      <c r="D36" s="22"/>
      <c r="E36" s="22"/>
      <c r="F36" s="22"/>
      <c r="G36" s="22"/>
      <c r="H36" s="22"/>
    </row>
    <row r="37" spans="2:8">
      <c r="C37" s="22"/>
      <c r="D37" s="22"/>
      <c r="E37" s="22"/>
      <c r="F37" s="22"/>
      <c r="G37" s="22"/>
      <c r="H37" s="22"/>
    </row>
    <row r="38" spans="2:8">
      <c r="C38" s="22"/>
      <c r="D38" s="22"/>
      <c r="E38" s="22"/>
      <c r="F38" s="22"/>
      <c r="G38" s="22"/>
      <c r="H38" s="22"/>
    </row>
    <row r="39" spans="2:8">
      <c r="C39" s="22"/>
      <c r="D39" s="22"/>
      <c r="E39" s="22"/>
      <c r="F39" s="22"/>
      <c r="G39" s="22"/>
      <c r="H39" s="22"/>
    </row>
    <row r="40" spans="2:8">
      <c r="C40" s="22"/>
      <c r="D40" s="22"/>
      <c r="E40" s="22"/>
      <c r="F40" s="22"/>
      <c r="G40" s="22"/>
      <c r="H40" s="22"/>
    </row>
    <row r="41" spans="2:8">
      <c r="C41" s="22"/>
      <c r="D41" s="22"/>
      <c r="E41" s="22"/>
      <c r="F41" s="22"/>
      <c r="G41" s="22"/>
      <c r="H41" s="22"/>
    </row>
    <row r="42" spans="2:8">
      <c r="C42" s="22"/>
      <c r="D42" s="22"/>
      <c r="E42" s="22"/>
      <c r="F42" s="22"/>
      <c r="G42" s="22"/>
      <c r="H42" s="22"/>
    </row>
    <row r="44" spans="2:8">
      <c r="B44" t="s">
        <v>66</v>
      </c>
    </row>
    <row r="45" spans="2:8">
      <c r="B45" t="s">
        <v>67</v>
      </c>
    </row>
  </sheetData>
  <mergeCells count="1">
    <mergeCell ref="C14:F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/>
  </sheetViews>
  <sheetFormatPr baseColWidth="10" defaultRowHeight="14.5"/>
  <cols>
    <col min="2" max="2" width="24.08984375" bestFit="1" customWidth="1"/>
    <col min="11" max="16" width="18" customWidth="1"/>
  </cols>
  <sheetData>
    <row r="2" spans="2:2" ht="18.5">
      <c r="B2" s="60" t="s">
        <v>106</v>
      </c>
    </row>
    <row r="4" spans="2:2" ht="17.5">
      <c r="B4" s="11" t="s">
        <v>97</v>
      </c>
    </row>
    <row r="23" spans="2:16">
      <c r="B23" s="134" t="s">
        <v>140</v>
      </c>
      <c r="C23" s="134"/>
      <c r="D23" s="134"/>
      <c r="E23" s="134"/>
      <c r="F23" s="134"/>
    </row>
    <row r="24" spans="2:16">
      <c r="B24" s="134" t="s">
        <v>98</v>
      </c>
      <c r="C24" s="134"/>
      <c r="D24" s="134"/>
      <c r="E24" s="134"/>
      <c r="F24" s="134"/>
      <c r="G24" s="59"/>
    </row>
    <row r="25" spans="2:16">
      <c r="K25" s="55"/>
      <c r="L25" s="56"/>
      <c r="M25" s="56"/>
      <c r="N25" s="56"/>
      <c r="O25" s="56"/>
      <c r="P25" s="56"/>
    </row>
    <row r="26" spans="2:16">
      <c r="B26" s="1"/>
      <c r="C26" s="111">
        <v>2008</v>
      </c>
      <c r="D26" s="111">
        <v>2009</v>
      </c>
      <c r="E26" s="111">
        <v>2010</v>
      </c>
      <c r="F26" s="111">
        <v>2011</v>
      </c>
      <c r="G26" s="111">
        <v>2012</v>
      </c>
      <c r="H26" s="111">
        <v>2013</v>
      </c>
      <c r="I26" s="111">
        <v>2014</v>
      </c>
      <c r="J26" s="111">
        <v>2015</v>
      </c>
      <c r="K26" s="111">
        <v>2016</v>
      </c>
      <c r="L26" s="111">
        <v>2017</v>
      </c>
      <c r="M26" s="111">
        <v>2018</v>
      </c>
      <c r="N26" s="111">
        <v>2019</v>
      </c>
      <c r="O26" s="111">
        <v>2020</v>
      </c>
      <c r="P26" s="111">
        <v>2021</v>
      </c>
    </row>
    <row r="27" spans="2:16">
      <c r="B27" s="1" t="s">
        <v>79</v>
      </c>
      <c r="C27" s="54">
        <v>34360.565179999998</v>
      </c>
      <c r="D27" s="54">
        <v>32557.51755</v>
      </c>
      <c r="E27" s="54">
        <v>34559.52981</v>
      </c>
      <c r="F27" s="54">
        <v>36181.498540000001</v>
      </c>
      <c r="G27" s="54">
        <v>35269.107459999999</v>
      </c>
      <c r="H27" s="54">
        <v>35357.228920000001</v>
      </c>
      <c r="I27" s="54">
        <v>37439.517999999996</v>
      </c>
      <c r="J27" s="54">
        <v>37394.027300000002</v>
      </c>
      <c r="K27" s="54">
        <v>37007.88665</v>
      </c>
      <c r="L27" s="54">
        <v>37374.834199999998</v>
      </c>
      <c r="M27" s="54">
        <v>37502.532679999997</v>
      </c>
      <c r="N27" s="54">
        <v>38260.296970000003</v>
      </c>
      <c r="O27" s="54">
        <v>38362.773659999999</v>
      </c>
      <c r="P27" s="54">
        <v>38286.924420000003</v>
      </c>
    </row>
    <row r="28" spans="2:16">
      <c r="B28" s="1" t="s">
        <v>80</v>
      </c>
      <c r="C28" s="54">
        <v>36.279582711380243</v>
      </c>
      <c r="D28" s="54">
        <v>29.955161544790936</v>
      </c>
      <c r="E28" s="54">
        <v>32.742662630311358</v>
      </c>
      <c r="F28" s="54">
        <v>34.948762311255464</v>
      </c>
      <c r="G28" s="54">
        <v>33.75007346430862</v>
      </c>
      <c r="H28" s="54">
        <v>36.15300935204791</v>
      </c>
      <c r="I28" s="54">
        <v>38.4</v>
      </c>
      <c r="J28" s="54">
        <v>33.090000000000003</v>
      </c>
      <c r="K28" s="54">
        <v>31.12</v>
      </c>
      <c r="L28" s="54">
        <v>35.270000000000003</v>
      </c>
      <c r="M28" s="54">
        <v>35.39</v>
      </c>
      <c r="N28" s="54">
        <v>37.020000000000003</v>
      </c>
      <c r="O28" s="1">
        <v>36.86</v>
      </c>
      <c r="P28" s="1">
        <v>38.39</v>
      </c>
    </row>
    <row r="29" spans="2:16">
      <c r="B29" s="2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25"/>
      <c r="P29" s="25"/>
    </row>
    <row r="30" spans="2:16">
      <c r="B30" s="2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25"/>
      <c r="P30" s="25"/>
    </row>
    <row r="32" spans="2:16">
      <c r="B32" s="1" t="s">
        <v>94</v>
      </c>
      <c r="C32" s="111">
        <v>2008</v>
      </c>
      <c r="D32" s="111">
        <v>2009</v>
      </c>
      <c r="E32" s="111">
        <v>2010</v>
      </c>
      <c r="F32" s="111">
        <v>2011</v>
      </c>
      <c r="G32" s="111">
        <v>2012</v>
      </c>
      <c r="H32" s="111">
        <v>2013</v>
      </c>
      <c r="I32" s="111">
        <v>2014</v>
      </c>
      <c r="J32" s="111">
        <v>2015</v>
      </c>
      <c r="K32" s="111">
        <v>2016</v>
      </c>
      <c r="L32" s="111">
        <v>2017</v>
      </c>
      <c r="M32" s="111">
        <v>2018</v>
      </c>
      <c r="N32" s="111">
        <v>2019</v>
      </c>
      <c r="O32" s="111">
        <v>2020</v>
      </c>
      <c r="P32" s="111">
        <v>2021</v>
      </c>
    </row>
    <row r="33" spans="2:16">
      <c r="B33" s="1" t="s">
        <v>95</v>
      </c>
      <c r="C33" s="57">
        <f>C27/$C$27*100</f>
        <v>100</v>
      </c>
      <c r="D33" s="57">
        <f t="shared" ref="D33:O33" si="0">D27/$C$27*100</f>
        <v>94.752567018165692</v>
      </c>
      <c r="E33" s="57">
        <f t="shared" si="0"/>
        <v>100.57904935194667</v>
      </c>
      <c r="F33" s="57">
        <f>F27/$C$27*100</f>
        <v>105.2994860546121</v>
      </c>
      <c r="G33" s="57">
        <f t="shared" si="0"/>
        <v>102.64414242094257</v>
      </c>
      <c r="H33" s="57">
        <f t="shared" si="0"/>
        <v>102.90060345276314</v>
      </c>
      <c r="I33" s="57">
        <f t="shared" si="0"/>
        <v>108.96071646048517</v>
      </c>
      <c r="J33" s="57">
        <f t="shared" si="0"/>
        <v>108.82832428427479</v>
      </c>
      <c r="K33" s="57">
        <f t="shared" si="0"/>
        <v>107.70453412547741</v>
      </c>
      <c r="L33" s="57">
        <f t="shared" si="0"/>
        <v>108.77246635557232</v>
      </c>
      <c r="M33" s="57">
        <f t="shared" si="0"/>
        <v>109.14410890374069</v>
      </c>
      <c r="N33" s="57">
        <f t="shared" si="0"/>
        <v>111.34944017821307</v>
      </c>
      <c r="O33" s="57">
        <f t="shared" si="0"/>
        <v>111.64767942271665</v>
      </c>
      <c r="P33" s="57">
        <f>P27/$C$27*100</f>
        <v>111.42693439246858</v>
      </c>
    </row>
    <row r="34" spans="2:16">
      <c r="B34" s="1" t="s">
        <v>96</v>
      </c>
      <c r="C34" s="57">
        <f>C28/$C$28*100</f>
        <v>100</v>
      </c>
      <c r="D34" s="57">
        <f t="shared" ref="D34:P34" si="1">D28/$C$28*100</f>
        <v>82.567547105205676</v>
      </c>
      <c r="E34" s="57">
        <f t="shared" si="1"/>
        <v>90.250935052901198</v>
      </c>
      <c r="F34" s="57">
        <f t="shared" si="1"/>
        <v>96.331764864243254</v>
      </c>
      <c r="G34" s="57">
        <f t="shared" si="1"/>
        <v>93.027733347445135</v>
      </c>
      <c r="H34" s="57">
        <f t="shared" si="1"/>
        <v>99.651116826951181</v>
      </c>
      <c r="I34" s="57">
        <f t="shared" si="1"/>
        <v>105.84465732555026</v>
      </c>
      <c r="J34" s="57">
        <f t="shared" si="1"/>
        <v>91.208325804751539</v>
      </c>
      <c r="K34" s="57">
        <f t="shared" si="1"/>
        <v>85.778274374248042</v>
      </c>
      <c r="L34" s="57">
        <f t="shared" si="1"/>
        <v>97.217215205004123</v>
      </c>
      <c r="M34" s="57">
        <f t="shared" si="1"/>
        <v>97.547979759146457</v>
      </c>
      <c r="N34" s="57">
        <f t="shared" si="1"/>
        <v>102.04086495291331</v>
      </c>
      <c r="O34" s="57">
        <f t="shared" si="1"/>
        <v>101.59984554739019</v>
      </c>
      <c r="P34" s="57">
        <f t="shared" si="1"/>
        <v>105.81709361270508</v>
      </c>
    </row>
  </sheetData>
  <mergeCells count="2">
    <mergeCell ref="B23:F23"/>
    <mergeCell ref="B24:F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/>
  </sheetViews>
  <sheetFormatPr baseColWidth="10" defaultRowHeight="17.5"/>
  <cols>
    <col min="1" max="1" width="10.90625" style="11"/>
    <col min="2" max="2" width="30" style="11" bestFit="1" customWidth="1"/>
    <col min="3" max="3" width="19.08984375" style="11" bestFit="1" customWidth="1"/>
    <col min="4" max="4" width="15.6328125" style="11" customWidth="1"/>
    <col min="5" max="5" width="19.36328125" style="11" bestFit="1" customWidth="1"/>
    <col min="6" max="16384" width="10.90625" style="11"/>
  </cols>
  <sheetData>
    <row r="2" spans="2:5" ht="18.5">
      <c r="B2" s="60" t="s">
        <v>137</v>
      </c>
    </row>
    <row r="4" spans="2:5">
      <c r="B4" s="84" t="s">
        <v>149</v>
      </c>
    </row>
    <row r="5" spans="2:5">
      <c r="B5" s="12"/>
    </row>
    <row r="6" spans="2:5" ht="48.5" customHeight="1">
      <c r="B6" s="3"/>
      <c r="C6" s="4" t="s">
        <v>0</v>
      </c>
      <c r="D6" s="85" t="s">
        <v>150</v>
      </c>
      <c r="E6" s="80" t="s">
        <v>9</v>
      </c>
    </row>
    <row r="7" spans="2:5">
      <c r="B7" s="5" t="s">
        <v>1</v>
      </c>
      <c r="C7" s="13">
        <v>91013</v>
      </c>
      <c r="D7" s="6">
        <f>C7/C12</f>
        <v>0.16784076952299459</v>
      </c>
      <c r="E7" s="81">
        <v>11</v>
      </c>
    </row>
    <row r="8" spans="2:5">
      <c r="B8" s="5" t="s">
        <v>2</v>
      </c>
      <c r="C8" s="13">
        <v>29070</v>
      </c>
      <c r="D8" s="6">
        <f t="shared" ref="D8:D11" si="0">C8/$C$12</f>
        <v>5.3609167591810537E-2</v>
      </c>
      <c r="E8" s="81">
        <v>36</v>
      </c>
    </row>
    <row r="9" spans="2:5">
      <c r="B9" s="5" t="s">
        <v>3</v>
      </c>
      <c r="C9" s="13">
        <v>238466</v>
      </c>
      <c r="D9" s="6">
        <f t="shared" si="0"/>
        <v>0.43976483518915349</v>
      </c>
      <c r="E9" s="81">
        <v>1</v>
      </c>
    </row>
    <row r="10" spans="2:5">
      <c r="B10" s="5" t="s">
        <v>4</v>
      </c>
      <c r="C10" s="13">
        <v>102495</v>
      </c>
      <c r="D10" s="6">
        <f t="shared" si="0"/>
        <v>0.18901519203036193</v>
      </c>
      <c r="E10" s="81">
        <v>8</v>
      </c>
    </row>
    <row r="11" spans="2:5" s="44" customFormat="1" ht="15" customHeight="1">
      <c r="B11" s="5" t="s">
        <v>5</v>
      </c>
      <c r="C11" s="13">
        <v>81214</v>
      </c>
      <c r="D11" s="6">
        <f t="shared" si="0"/>
        <v>0.14977003566567942</v>
      </c>
      <c r="E11" s="81">
        <v>14</v>
      </c>
    </row>
    <row r="12" spans="2:5" s="44" customFormat="1">
      <c r="B12" s="7" t="s">
        <v>6</v>
      </c>
      <c r="C12" s="14">
        <f>SUM(C7:C11)</f>
        <v>542258</v>
      </c>
      <c r="D12" s="8">
        <f>C12/C13</f>
        <v>0.16309884742173777</v>
      </c>
      <c r="E12" s="82">
        <v>2</v>
      </c>
    </row>
    <row r="13" spans="2:5" s="44" customFormat="1">
      <c r="B13" s="9" t="s">
        <v>7</v>
      </c>
      <c r="C13" s="15">
        <v>3324720</v>
      </c>
      <c r="D13" s="10">
        <v>1</v>
      </c>
      <c r="E13" s="83" t="s">
        <v>8</v>
      </c>
    </row>
    <row r="14" spans="2:5" s="44" customFormat="1" ht="17.5" customHeight="1">
      <c r="C14" s="117" t="s">
        <v>99</v>
      </c>
      <c r="D14" s="117"/>
      <c r="E14" s="117"/>
    </row>
    <row r="15" spans="2:5" s="44" customFormat="1"/>
    <row r="16" spans="2:5" ht="23" customHeight="1"/>
  </sheetData>
  <mergeCells count="1">
    <mergeCell ref="C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/>
  </sheetViews>
  <sheetFormatPr baseColWidth="10" defaultRowHeight="14.5"/>
  <cols>
    <col min="2" max="2" width="12.54296875" customWidth="1"/>
    <col min="6" max="6" width="14.54296875" customWidth="1"/>
    <col min="7" max="7" width="14.7265625" customWidth="1"/>
  </cols>
  <sheetData>
    <row r="3" spans="2:8" ht="18.5">
      <c r="B3" s="60" t="s">
        <v>138</v>
      </c>
    </row>
    <row r="5" spans="2:8" s="2" customFormat="1" ht="17.5">
      <c r="B5" s="11" t="s">
        <v>72</v>
      </c>
      <c r="C5" s="11"/>
      <c r="D5" s="11"/>
      <c r="E5" s="11"/>
      <c r="F5" s="11"/>
      <c r="G5" s="11"/>
      <c r="H5" s="11"/>
    </row>
    <row r="6" spans="2:8" ht="17.5">
      <c r="B6" s="11"/>
      <c r="C6" s="11"/>
      <c r="D6" s="11"/>
      <c r="E6" s="11"/>
      <c r="F6" s="11"/>
      <c r="G6" s="11"/>
      <c r="H6" s="11"/>
    </row>
    <row r="7" spans="2:8" ht="17.5">
      <c r="B7" s="119"/>
      <c r="C7" s="120" t="s">
        <v>10</v>
      </c>
      <c r="D7" s="120">
        <v>2010</v>
      </c>
      <c r="E7" s="120">
        <v>2021</v>
      </c>
      <c r="F7" s="121" t="s">
        <v>12</v>
      </c>
      <c r="G7" s="122"/>
      <c r="H7" s="11"/>
    </row>
    <row r="8" spans="2:8" ht="17.5">
      <c r="B8" s="119"/>
      <c r="C8" s="120"/>
      <c r="D8" s="120"/>
      <c r="E8" s="120"/>
      <c r="F8" s="4" t="s">
        <v>75</v>
      </c>
      <c r="G8" s="4" t="s">
        <v>76</v>
      </c>
      <c r="H8" s="11"/>
    </row>
    <row r="9" spans="2:8" ht="17.5">
      <c r="B9" s="19" t="s">
        <v>6</v>
      </c>
      <c r="C9" s="20">
        <v>694199</v>
      </c>
      <c r="D9" s="21">
        <v>577298</v>
      </c>
      <c r="E9" s="17">
        <v>542258</v>
      </c>
      <c r="F9" s="6">
        <f>(E9/C9)^(1/20)-1</f>
        <v>-1.2274879438193609E-2</v>
      </c>
      <c r="G9" s="6">
        <f>(E9/D9)^(1/11)-1</f>
        <v>-5.676255629990079E-3</v>
      </c>
      <c r="H9" s="11"/>
    </row>
    <row r="10" spans="2:8" ht="17.5">
      <c r="B10" s="19" t="s">
        <v>7</v>
      </c>
      <c r="C10" s="20">
        <v>4338753</v>
      </c>
      <c r="D10" s="20">
        <v>3712082</v>
      </c>
      <c r="E10" s="18">
        <v>3324720</v>
      </c>
      <c r="F10" s="6">
        <f>(E10/C10)^(1/20)-1</f>
        <v>-1.3221888612550137E-2</v>
      </c>
      <c r="G10" s="6">
        <f>(E10/D10)^(1/11)-1</f>
        <v>-9.9688370791199965E-3</v>
      </c>
      <c r="H10" s="11"/>
    </row>
    <row r="11" spans="2:8" ht="17.5">
      <c r="B11" s="11"/>
      <c r="C11" s="11"/>
      <c r="D11" s="118" t="s">
        <v>147</v>
      </c>
      <c r="E11" s="118"/>
      <c r="F11" s="118"/>
      <c r="G11" s="118"/>
      <c r="H11" s="11"/>
    </row>
  </sheetData>
  <mergeCells count="6">
    <mergeCell ref="D11:G11"/>
    <mergeCell ref="B7:B8"/>
    <mergeCell ref="C7:C8"/>
    <mergeCell ref="D7:D8"/>
    <mergeCell ref="E7:E8"/>
    <mergeCell ref="F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/>
  </sheetViews>
  <sheetFormatPr baseColWidth="10" defaultRowHeight="17.5"/>
  <cols>
    <col min="1" max="1" width="10.90625" style="11"/>
    <col min="2" max="2" width="7.36328125" style="11" customWidth="1"/>
    <col min="3" max="3" width="16.08984375" style="11" customWidth="1"/>
    <col min="4" max="16384" width="10.90625" style="11"/>
  </cols>
  <sheetData>
    <row r="2" spans="2:2" ht="18.5">
      <c r="B2" s="60" t="s">
        <v>151</v>
      </c>
    </row>
    <row r="4" spans="2:2">
      <c r="B4" s="11" t="s">
        <v>73</v>
      </c>
    </row>
    <row r="21" spans="1:24" ht="26" customHeight="1">
      <c r="C21" s="129" t="s">
        <v>152</v>
      </c>
      <c r="D21" s="129"/>
      <c r="E21" s="129"/>
      <c r="F21" s="129"/>
      <c r="G21" s="129"/>
      <c r="H21" s="88"/>
    </row>
    <row r="22" spans="1:24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24">
      <c r="B23" s="11" t="s">
        <v>13</v>
      </c>
    </row>
    <row r="24" spans="1:24">
      <c r="A24" s="127"/>
      <c r="B24" s="127"/>
      <c r="C24" s="127"/>
      <c r="D24" s="128"/>
      <c r="E24" s="128"/>
    </row>
    <row r="25" spans="1:24">
      <c r="A25" s="45"/>
      <c r="B25" s="132"/>
      <c r="C25" s="132"/>
      <c r="D25" s="98" t="s">
        <v>10</v>
      </c>
      <c r="E25" s="90" t="s">
        <v>14</v>
      </c>
      <c r="F25" s="90" t="s">
        <v>15</v>
      </c>
      <c r="G25" s="90" t="s">
        <v>16</v>
      </c>
      <c r="H25" s="90" t="s">
        <v>17</v>
      </c>
      <c r="I25" s="90" t="s">
        <v>18</v>
      </c>
      <c r="J25" s="90" t="s">
        <v>19</v>
      </c>
      <c r="K25" s="90" t="s">
        <v>20</v>
      </c>
      <c r="L25" s="90" t="s">
        <v>21</v>
      </c>
      <c r="M25" s="90" t="s">
        <v>22</v>
      </c>
      <c r="N25" s="90" t="s">
        <v>23</v>
      </c>
      <c r="O25" s="90" t="s">
        <v>24</v>
      </c>
      <c r="P25" s="90" t="s">
        <v>25</v>
      </c>
      <c r="Q25" s="90" t="s">
        <v>26</v>
      </c>
      <c r="R25" s="90" t="s">
        <v>27</v>
      </c>
      <c r="S25" s="90" t="s">
        <v>28</v>
      </c>
      <c r="T25" s="90" t="s">
        <v>29</v>
      </c>
      <c r="U25" s="90" t="s">
        <v>30</v>
      </c>
      <c r="V25" s="90" t="s">
        <v>11</v>
      </c>
      <c r="W25" s="90" t="s">
        <v>32</v>
      </c>
      <c r="X25" s="90" t="s">
        <v>33</v>
      </c>
    </row>
    <row r="26" spans="1:24">
      <c r="B26" s="130" t="s">
        <v>31</v>
      </c>
      <c r="C26" s="130"/>
      <c r="D26" s="96">
        <v>694199</v>
      </c>
      <c r="E26" s="91">
        <v>674610</v>
      </c>
      <c r="F26" s="91">
        <v>651523</v>
      </c>
      <c r="G26" s="91">
        <v>632549</v>
      </c>
      <c r="H26" s="91">
        <v>626415</v>
      </c>
      <c r="I26" s="91">
        <v>613666</v>
      </c>
      <c r="J26" s="91">
        <v>606618</v>
      </c>
      <c r="K26" s="91">
        <v>597547</v>
      </c>
      <c r="L26" s="91">
        <v>581274</v>
      </c>
      <c r="M26" s="91">
        <v>577298</v>
      </c>
      <c r="N26" s="91">
        <v>568526</v>
      </c>
      <c r="O26" s="91">
        <v>569210</v>
      </c>
      <c r="P26" s="91">
        <v>575588</v>
      </c>
      <c r="Q26" s="91">
        <v>579225</v>
      </c>
      <c r="R26" s="91">
        <v>576751</v>
      </c>
      <c r="S26" s="91">
        <v>576017</v>
      </c>
      <c r="T26" s="91">
        <v>574798</v>
      </c>
      <c r="U26" s="91">
        <v>574688</v>
      </c>
      <c r="V26" s="91">
        <v>566612</v>
      </c>
      <c r="W26" s="92">
        <v>554882</v>
      </c>
      <c r="X26" s="17">
        <v>542258</v>
      </c>
    </row>
    <row r="27" spans="1:24" s="94" customFormat="1">
      <c r="B27" s="131" t="s">
        <v>154</v>
      </c>
      <c r="C27" s="131"/>
      <c r="D27" s="99">
        <v>32553700</v>
      </c>
      <c r="E27" s="100">
        <v>33456300</v>
      </c>
      <c r="F27" s="100">
        <v>32620000</v>
      </c>
      <c r="G27" s="100">
        <v>32466400</v>
      </c>
      <c r="H27" s="101">
        <v>32754900</v>
      </c>
      <c r="I27" s="101">
        <v>32283400</v>
      </c>
      <c r="J27" s="101">
        <v>32745900</v>
      </c>
      <c r="K27" s="101">
        <v>34224400</v>
      </c>
      <c r="L27" s="101">
        <v>32441590</v>
      </c>
      <c r="M27" s="101">
        <v>34381234</v>
      </c>
      <c r="N27" s="101">
        <v>36016137</v>
      </c>
      <c r="O27" s="101">
        <v>35192446</v>
      </c>
      <c r="P27" s="101">
        <v>35294330</v>
      </c>
      <c r="Q27" s="101">
        <v>37325497</v>
      </c>
      <c r="R27" s="101">
        <v>37394027</v>
      </c>
      <c r="S27" s="101">
        <v>37007887</v>
      </c>
      <c r="T27" s="101">
        <v>37377002</v>
      </c>
      <c r="U27" s="102">
        <v>37555841</v>
      </c>
      <c r="V27" s="103">
        <v>38272242</v>
      </c>
      <c r="W27" s="103">
        <v>38377006</v>
      </c>
      <c r="X27" s="104">
        <v>38286925</v>
      </c>
    </row>
    <row r="28" spans="1:24">
      <c r="A28" s="93"/>
      <c r="B28" s="93"/>
      <c r="C28" s="93"/>
      <c r="D28" s="93"/>
      <c r="E28" s="93"/>
      <c r="F28" s="93"/>
      <c r="G28" s="93"/>
      <c r="X28" s="94"/>
    </row>
    <row r="30" spans="1:24">
      <c r="U30" s="95"/>
    </row>
    <row r="31" spans="1:24" s="95" customFormat="1">
      <c r="B31" s="11" t="s">
        <v>153</v>
      </c>
    </row>
    <row r="32" spans="1:24" s="95" customFormat="1"/>
    <row r="33" spans="2:24" s="95" customFormat="1">
      <c r="B33" s="125"/>
      <c r="C33" s="126"/>
      <c r="D33" s="97" t="s">
        <v>10</v>
      </c>
      <c r="E33" s="97" t="s">
        <v>14</v>
      </c>
      <c r="F33" s="97" t="s">
        <v>15</v>
      </c>
      <c r="G33" s="97" t="s">
        <v>16</v>
      </c>
      <c r="H33" s="97" t="s">
        <v>17</v>
      </c>
      <c r="I33" s="97" t="s">
        <v>18</v>
      </c>
      <c r="J33" s="97" t="s">
        <v>19</v>
      </c>
      <c r="K33" s="97" t="s">
        <v>20</v>
      </c>
      <c r="L33" s="97" t="s">
        <v>21</v>
      </c>
      <c r="M33" s="97" t="s">
        <v>22</v>
      </c>
      <c r="N33" s="97" t="s">
        <v>23</v>
      </c>
      <c r="O33" s="97" t="s">
        <v>24</v>
      </c>
      <c r="P33" s="97" t="s">
        <v>25</v>
      </c>
      <c r="Q33" s="97" t="s">
        <v>26</v>
      </c>
      <c r="R33" s="97" t="s">
        <v>27</v>
      </c>
      <c r="S33" s="97" t="s">
        <v>28</v>
      </c>
      <c r="T33" s="97" t="s">
        <v>29</v>
      </c>
      <c r="U33" s="97" t="s">
        <v>30</v>
      </c>
      <c r="V33" s="97" t="s">
        <v>11</v>
      </c>
      <c r="W33" s="97" t="s">
        <v>32</v>
      </c>
      <c r="X33" s="97" t="s">
        <v>33</v>
      </c>
    </row>
    <row r="34" spans="2:24" s="95" customFormat="1" ht="17.5" customHeight="1">
      <c r="B34" s="123" t="s">
        <v>31</v>
      </c>
      <c r="C34" s="124"/>
      <c r="D34" s="32">
        <f>D26/$D$26*100</f>
        <v>100</v>
      </c>
      <c r="E34" s="32">
        <f>E26/$D$26*100</f>
        <v>97.178186658292503</v>
      </c>
      <c r="F34" s="32">
        <f t="shared" ref="F34:X34" si="0">F26/$D$26*100</f>
        <v>93.852483221669871</v>
      </c>
      <c r="G34" s="32">
        <f t="shared" si="0"/>
        <v>91.119261191675577</v>
      </c>
      <c r="H34" s="32">
        <f t="shared" si="0"/>
        <v>90.235652889157151</v>
      </c>
      <c r="I34" s="32">
        <f t="shared" si="0"/>
        <v>88.39914779479659</v>
      </c>
      <c r="J34" s="32">
        <f t="shared" si="0"/>
        <v>87.383876957471855</v>
      </c>
      <c r="K34" s="32">
        <f t="shared" si="0"/>
        <v>86.077191122430307</v>
      </c>
      <c r="L34" s="32">
        <f t="shared" si="0"/>
        <v>83.733050609407385</v>
      </c>
      <c r="M34" s="32">
        <f t="shared" si="0"/>
        <v>83.160304177908642</v>
      </c>
      <c r="N34" s="32">
        <f t="shared" si="0"/>
        <v>81.896689565960187</v>
      </c>
      <c r="O34" s="32">
        <f t="shared" si="0"/>
        <v>81.995220390694897</v>
      </c>
      <c r="P34" s="32">
        <f t="shared" si="0"/>
        <v>82.913977116071905</v>
      </c>
      <c r="Q34" s="32">
        <f t="shared" si="0"/>
        <v>83.437890287943375</v>
      </c>
      <c r="R34" s="32">
        <f t="shared" si="0"/>
        <v>83.081508328303556</v>
      </c>
      <c r="S34" s="32">
        <f t="shared" si="0"/>
        <v>82.975774957901109</v>
      </c>
      <c r="T34" s="32">
        <f t="shared" si="0"/>
        <v>82.800176894521599</v>
      </c>
      <c r="U34" s="32">
        <f t="shared" si="0"/>
        <v>82.784331294052578</v>
      </c>
      <c r="V34" s="32">
        <f t="shared" si="0"/>
        <v>81.620976117799074</v>
      </c>
      <c r="W34" s="32">
        <f t="shared" si="0"/>
        <v>79.931258904147086</v>
      </c>
      <c r="X34" s="32">
        <f t="shared" si="0"/>
        <v>78.112760173955891</v>
      </c>
    </row>
    <row r="35" spans="2:24" s="95" customFormat="1" ht="17.5" customHeight="1">
      <c r="B35" s="123" t="s">
        <v>154</v>
      </c>
      <c r="C35" s="124"/>
      <c r="D35" s="32">
        <f>D27/$D$27*100</f>
        <v>100</v>
      </c>
      <c r="E35" s="32">
        <f>E27/$D$27*100</f>
        <v>102.77264949913527</v>
      </c>
      <c r="F35" s="32">
        <f t="shared" ref="F35:X35" si="1">F27/$D$27*100</f>
        <v>100.20366348525667</v>
      </c>
      <c r="G35" s="32">
        <f t="shared" si="1"/>
        <v>99.731827718508185</v>
      </c>
      <c r="H35" s="32">
        <f t="shared" si="1"/>
        <v>100.61805570488147</v>
      </c>
      <c r="I35" s="32">
        <f t="shared" si="1"/>
        <v>99.169679637030512</v>
      </c>
      <c r="J35" s="32">
        <f t="shared" si="1"/>
        <v>100.59040907792355</v>
      </c>
      <c r="K35" s="32">
        <f t="shared" si="1"/>
        <v>105.13213551762166</v>
      </c>
      <c r="L35" s="32">
        <f t="shared" si="1"/>
        <v>99.65561518352753</v>
      </c>
      <c r="M35" s="32">
        <f t="shared" si="1"/>
        <v>105.61390563899033</v>
      </c>
      <c r="N35" s="32">
        <f t="shared" si="1"/>
        <v>110.63607823381059</v>
      </c>
      <c r="O35" s="32">
        <f t="shared" si="1"/>
        <v>108.10582514430003</v>
      </c>
      <c r="P35" s="32">
        <f t="shared" si="1"/>
        <v>108.41879724885344</v>
      </c>
      <c r="Q35" s="32">
        <f t="shared" si="1"/>
        <v>114.6582323975462</v>
      </c>
      <c r="R35" s="32">
        <f t="shared" si="1"/>
        <v>114.86874610259356</v>
      </c>
      <c r="S35" s="32">
        <f t="shared" si="1"/>
        <v>113.68258293220126</v>
      </c>
      <c r="T35" s="32">
        <f t="shared" si="1"/>
        <v>114.8164478999315</v>
      </c>
      <c r="U35" s="32">
        <f t="shared" si="1"/>
        <v>115.36581402421231</v>
      </c>
      <c r="V35" s="32">
        <f t="shared" si="1"/>
        <v>117.56648860191008</v>
      </c>
      <c r="W35" s="32">
        <f t="shared" si="1"/>
        <v>117.88830762709001</v>
      </c>
      <c r="X35" s="32">
        <f t="shared" si="1"/>
        <v>117.61159253786819</v>
      </c>
    </row>
  </sheetData>
  <mergeCells count="8">
    <mergeCell ref="B34:C34"/>
    <mergeCell ref="B35:C35"/>
    <mergeCell ref="B33:C33"/>
    <mergeCell ref="A24:E24"/>
    <mergeCell ref="C21:G21"/>
    <mergeCell ref="B26:C26"/>
    <mergeCell ref="B27:C27"/>
    <mergeCell ref="B25:C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/>
  </sheetViews>
  <sheetFormatPr baseColWidth="10" defaultRowHeight="17.5"/>
  <cols>
    <col min="1" max="7" width="10.90625" style="11"/>
    <col min="8" max="8" width="15.90625" style="11" customWidth="1"/>
    <col min="9" max="9" width="10.90625" style="11"/>
    <col min="10" max="10" width="13.54296875" style="11" bestFit="1" customWidth="1"/>
    <col min="11" max="16384" width="10.90625" style="11"/>
  </cols>
  <sheetData>
    <row r="2" spans="2:2" ht="18.5">
      <c r="B2" s="60" t="s">
        <v>146</v>
      </c>
    </row>
    <row r="4" spans="2:2">
      <c r="B4" s="11" t="s">
        <v>145</v>
      </c>
    </row>
    <row r="20" spans="2:8">
      <c r="H20" s="11" t="s">
        <v>61</v>
      </c>
    </row>
    <row r="21" spans="2:8">
      <c r="C21" s="134" t="s">
        <v>144</v>
      </c>
      <c r="D21" s="134"/>
      <c r="E21" s="134"/>
      <c r="F21" s="134"/>
      <c r="G21" s="134"/>
    </row>
    <row r="24" spans="2:8" ht="35">
      <c r="B24" s="29"/>
      <c r="C24" s="86" t="s">
        <v>2</v>
      </c>
      <c r="D24" s="87" t="s">
        <v>5</v>
      </c>
      <c r="E24" s="86" t="s">
        <v>4</v>
      </c>
      <c r="F24" s="86" t="s">
        <v>1</v>
      </c>
      <c r="G24" s="86" t="s">
        <v>3</v>
      </c>
      <c r="H24" s="86" t="s">
        <v>6</v>
      </c>
    </row>
    <row r="25" spans="2:8" ht="29">
      <c r="B25" s="112" t="s">
        <v>58</v>
      </c>
      <c r="C25" s="29">
        <v>541</v>
      </c>
      <c r="D25" s="29">
        <v>2020</v>
      </c>
      <c r="E25" s="29">
        <v>6128</v>
      </c>
      <c r="F25" s="29">
        <v>7637</v>
      </c>
      <c r="G25" s="31">
        <v>13046</v>
      </c>
      <c r="H25" s="29">
        <f>SUM(C25:G25)</f>
        <v>29372</v>
      </c>
    </row>
    <row r="26" spans="2:8" ht="43">
      <c r="B26" s="112" t="s">
        <v>59</v>
      </c>
      <c r="C26" s="29">
        <v>351</v>
      </c>
      <c r="D26" s="29">
        <v>1429</v>
      </c>
      <c r="E26" s="29">
        <v>1852</v>
      </c>
      <c r="F26" s="29">
        <v>2547</v>
      </c>
      <c r="G26" s="29">
        <v>4728</v>
      </c>
      <c r="H26" s="29">
        <f>SUM(C26:G26)</f>
        <v>10907</v>
      </c>
    </row>
    <row r="27" spans="2:8" ht="57">
      <c r="B27" s="112" t="s">
        <v>60</v>
      </c>
      <c r="C27" s="29">
        <f>SUM(C25:C26)</f>
        <v>892</v>
      </c>
      <c r="D27" s="29">
        <f>SUM(D25:D26)</f>
        <v>3449</v>
      </c>
      <c r="E27" s="29">
        <f>SUM(E25:E26)</f>
        <v>7980</v>
      </c>
      <c r="F27" s="29">
        <f>SUM(F25:F26)</f>
        <v>10184</v>
      </c>
      <c r="G27" s="31">
        <f>SUM(G25:G26)</f>
        <v>17774</v>
      </c>
      <c r="H27" s="29">
        <f>SUM(C27:G27)</f>
        <v>40279</v>
      </c>
    </row>
    <row r="28" spans="2:8">
      <c r="F28" s="133" t="s">
        <v>144</v>
      </c>
      <c r="G28" s="133"/>
      <c r="H28" s="133"/>
    </row>
  </sheetData>
  <mergeCells count="2">
    <mergeCell ref="F28:H28"/>
    <mergeCell ref="C21:G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/>
  </sheetViews>
  <sheetFormatPr baseColWidth="10" defaultRowHeight="14.5"/>
  <cols>
    <col min="2" max="2" width="52.6328125" bestFit="1" customWidth="1"/>
  </cols>
  <sheetData>
    <row r="2" spans="2:9" ht="18.5">
      <c r="B2" s="60" t="s">
        <v>100</v>
      </c>
    </row>
    <row r="4" spans="2:9" ht="17.5">
      <c r="B4" s="135" t="s">
        <v>56</v>
      </c>
      <c r="C4" s="136"/>
      <c r="D4" s="136"/>
      <c r="E4" s="136"/>
      <c r="F4" s="136"/>
      <c r="G4" s="136"/>
      <c r="H4" s="136"/>
      <c r="I4" s="136"/>
    </row>
    <row r="5" spans="2:9" ht="17.5">
      <c r="B5" s="11"/>
      <c r="C5" s="11"/>
      <c r="D5" s="11"/>
      <c r="E5" s="11"/>
      <c r="F5" s="11"/>
      <c r="G5" s="11"/>
      <c r="H5" s="11"/>
      <c r="I5" s="11"/>
    </row>
    <row r="6" spans="2:9" ht="17.5">
      <c r="B6" s="45"/>
      <c r="C6" s="137" t="s">
        <v>50</v>
      </c>
      <c r="D6" s="138"/>
      <c r="E6" s="139"/>
      <c r="F6" s="137" t="s">
        <v>51</v>
      </c>
      <c r="G6" s="138"/>
      <c r="H6" s="139"/>
      <c r="I6" s="11"/>
    </row>
    <row r="7" spans="2:9" ht="17.5">
      <c r="B7" s="45"/>
      <c r="C7" s="30">
        <v>2000</v>
      </c>
      <c r="D7" s="30">
        <v>2010</v>
      </c>
      <c r="E7" s="30">
        <v>2020</v>
      </c>
      <c r="F7" s="30">
        <v>2000</v>
      </c>
      <c r="G7" s="30">
        <v>2010</v>
      </c>
      <c r="H7" s="30">
        <v>2020</v>
      </c>
      <c r="I7" s="11"/>
    </row>
    <row r="8" spans="2:9" ht="17.5">
      <c r="B8" s="46" t="s">
        <v>52</v>
      </c>
      <c r="C8" s="31">
        <v>17218</v>
      </c>
      <c r="D8" s="31">
        <v>11283</v>
      </c>
      <c r="E8" s="31">
        <v>7061</v>
      </c>
      <c r="F8" s="105" t="s">
        <v>8</v>
      </c>
      <c r="G8" s="105" t="s">
        <v>8</v>
      </c>
      <c r="H8" s="105" t="s">
        <v>8</v>
      </c>
      <c r="I8" s="11"/>
    </row>
    <row r="9" spans="2:9" ht="17.5">
      <c r="B9" s="36" t="s">
        <v>53</v>
      </c>
      <c r="C9" s="31">
        <v>11609</v>
      </c>
      <c r="D9" s="31">
        <v>7234</v>
      </c>
      <c r="E9" s="31">
        <v>4758</v>
      </c>
      <c r="F9" s="47">
        <v>0.71340407630730207</v>
      </c>
      <c r="G9" s="47">
        <v>0.69643494461245792</v>
      </c>
      <c r="H9" s="32">
        <v>73.821713126654117</v>
      </c>
      <c r="I9" s="11"/>
    </row>
    <row r="10" spans="2:9" ht="17.5">
      <c r="B10" s="29" t="s">
        <v>54</v>
      </c>
      <c r="C10" s="31">
        <v>2845</v>
      </c>
      <c r="D10" s="31">
        <v>1770</v>
      </c>
      <c r="E10" s="31">
        <v>1054</v>
      </c>
      <c r="F10" s="47">
        <v>0.12368233335975272</v>
      </c>
      <c r="G10" s="47">
        <v>0.12432014289593085</v>
      </c>
      <c r="H10" s="32">
        <v>11.331524948075494</v>
      </c>
      <c r="I10" s="11"/>
    </row>
    <row r="11" spans="2:9" ht="17.5">
      <c r="B11" s="29" t="s">
        <v>55</v>
      </c>
      <c r="C11" s="31">
        <v>2086</v>
      </c>
      <c r="D11" s="31">
        <v>1586</v>
      </c>
      <c r="E11" s="31">
        <v>1017</v>
      </c>
      <c r="F11" s="47">
        <v>0.1254107705720609</v>
      </c>
      <c r="G11" s="47">
        <v>0.14405200810790966</v>
      </c>
      <c r="H11" s="32">
        <v>12.810244583527254</v>
      </c>
      <c r="I11" s="11"/>
    </row>
    <row r="12" spans="2:9" ht="17.5">
      <c r="B12" s="11"/>
      <c r="C12" s="11"/>
      <c r="D12" s="133" t="s">
        <v>57</v>
      </c>
      <c r="E12" s="133"/>
      <c r="F12" s="133"/>
      <c r="G12" s="133"/>
      <c r="H12" s="133"/>
      <c r="I12" s="11"/>
    </row>
    <row r="15" spans="2:9">
      <c r="C15" s="25"/>
      <c r="D15" s="25"/>
      <c r="E15" s="26"/>
      <c r="F15" s="25"/>
    </row>
    <row r="16" spans="2:9">
      <c r="C16" s="25"/>
      <c r="D16" s="25"/>
      <c r="E16" s="26"/>
      <c r="F16" s="25"/>
    </row>
    <row r="17" spans="2:6">
      <c r="C17" s="25"/>
      <c r="D17" s="25"/>
      <c r="E17" s="26"/>
      <c r="F17" s="25"/>
    </row>
    <row r="18" spans="2:6">
      <c r="C18" s="25"/>
      <c r="D18" s="25"/>
      <c r="E18" s="26"/>
      <c r="F18" s="25"/>
    </row>
    <row r="23" spans="2:6" ht="16.5">
      <c r="B23" s="69"/>
    </row>
  </sheetData>
  <mergeCells count="4">
    <mergeCell ref="B4:I4"/>
    <mergeCell ref="C6:E6"/>
    <mergeCell ref="F6:H6"/>
    <mergeCell ref="D12:H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/>
  </sheetViews>
  <sheetFormatPr baseColWidth="10" defaultRowHeight="14.5"/>
  <cols>
    <col min="2" max="2" width="31.6328125" customWidth="1"/>
    <col min="3" max="3" width="24.453125" bestFit="1" customWidth="1"/>
    <col min="4" max="4" width="12.36328125" customWidth="1"/>
    <col min="5" max="5" width="14.36328125" customWidth="1"/>
    <col min="6" max="6" width="15.1796875" customWidth="1"/>
    <col min="7" max="7" width="14" customWidth="1"/>
    <col min="8" max="8" width="15.90625" customWidth="1"/>
  </cols>
  <sheetData>
    <row r="2" spans="2:8" ht="18.5">
      <c r="B2" s="60" t="s">
        <v>155</v>
      </c>
    </row>
    <row r="4" spans="2:8" ht="17.5">
      <c r="B4" s="11" t="s">
        <v>49</v>
      </c>
      <c r="C4" s="11"/>
      <c r="D4" s="11"/>
      <c r="E4" s="11"/>
      <c r="F4" s="11"/>
      <c r="G4" s="11"/>
      <c r="H4" s="11"/>
    </row>
    <row r="5" spans="2:8" ht="17.5">
      <c r="B5" s="11"/>
      <c r="C5" s="11"/>
      <c r="D5" s="11"/>
      <c r="E5" s="11"/>
      <c r="F5" s="11"/>
      <c r="G5" s="11"/>
      <c r="H5" s="11"/>
    </row>
    <row r="6" spans="2:8" ht="17.5">
      <c r="B6" s="141" t="s">
        <v>34</v>
      </c>
      <c r="C6" s="141" t="s">
        <v>35</v>
      </c>
      <c r="D6" s="141" t="s">
        <v>36</v>
      </c>
      <c r="E6" s="137" t="s">
        <v>37</v>
      </c>
      <c r="F6" s="139"/>
      <c r="G6" s="137" t="s">
        <v>38</v>
      </c>
      <c r="H6" s="139"/>
    </row>
    <row r="7" spans="2:8" ht="37.5" customHeight="1">
      <c r="B7" s="142"/>
      <c r="C7" s="142"/>
      <c r="D7" s="142"/>
      <c r="E7" s="79" t="s">
        <v>39</v>
      </c>
      <c r="F7" s="79" t="s">
        <v>101</v>
      </c>
      <c r="G7" s="79" t="s">
        <v>39</v>
      </c>
      <c r="H7" s="79" t="s">
        <v>101</v>
      </c>
    </row>
    <row r="8" spans="2:8" ht="17.5">
      <c r="B8" s="29" t="s">
        <v>40</v>
      </c>
      <c r="C8" s="75">
        <v>3027</v>
      </c>
      <c r="D8" s="75">
        <v>102520</v>
      </c>
      <c r="E8" s="75">
        <v>87520</v>
      </c>
      <c r="F8" s="76">
        <v>1.19</v>
      </c>
      <c r="G8" s="75">
        <v>65640</v>
      </c>
      <c r="H8" s="76">
        <v>3.65</v>
      </c>
    </row>
    <row r="9" spans="2:8" ht="17.5">
      <c r="B9" s="29" t="s">
        <v>41</v>
      </c>
      <c r="C9" s="75">
        <v>2218</v>
      </c>
      <c r="D9" s="75">
        <v>123620</v>
      </c>
      <c r="E9" s="75">
        <v>80680</v>
      </c>
      <c r="F9" s="76">
        <v>0.08</v>
      </c>
      <c r="G9" s="75">
        <v>46700</v>
      </c>
      <c r="H9" s="76">
        <v>0.28999999999999998</v>
      </c>
    </row>
    <row r="10" spans="2:8" ht="17.5">
      <c r="B10" s="29" t="s">
        <v>42</v>
      </c>
      <c r="C10" s="75">
        <v>5476</v>
      </c>
      <c r="D10" s="75">
        <v>112320</v>
      </c>
      <c r="E10" s="75">
        <v>70890</v>
      </c>
      <c r="F10" s="76">
        <v>0.2</v>
      </c>
      <c r="G10" s="75">
        <v>33730</v>
      </c>
      <c r="H10" s="76">
        <v>0.48</v>
      </c>
    </row>
    <row r="11" spans="2:8" ht="17.5">
      <c r="B11" s="29" t="s">
        <v>43</v>
      </c>
      <c r="C11" s="75">
        <v>2067</v>
      </c>
      <c r="D11" s="75">
        <v>27050</v>
      </c>
      <c r="E11" s="75">
        <v>23540</v>
      </c>
      <c r="F11" s="76">
        <v>0.17</v>
      </c>
      <c r="G11" s="75">
        <v>10130</v>
      </c>
      <c r="H11" s="76">
        <v>0.43</v>
      </c>
    </row>
    <row r="12" spans="2:8" ht="17.5">
      <c r="B12" s="29" t="s">
        <v>44</v>
      </c>
      <c r="C12" s="75">
        <v>827</v>
      </c>
      <c r="D12" s="75">
        <v>139630</v>
      </c>
      <c r="E12" s="75">
        <v>84560</v>
      </c>
      <c r="F12" s="76">
        <v>0.57999999999999996</v>
      </c>
      <c r="G12" s="75">
        <v>50010</v>
      </c>
      <c r="H12" s="76">
        <v>1.17</v>
      </c>
    </row>
    <row r="13" spans="2:8" ht="17.5">
      <c r="B13" s="29" t="s">
        <v>45</v>
      </c>
      <c r="C13" s="75">
        <v>2947</v>
      </c>
      <c r="D13" s="75">
        <v>126510</v>
      </c>
      <c r="E13" s="75">
        <v>84590</v>
      </c>
      <c r="F13" s="76">
        <v>0.41</v>
      </c>
      <c r="G13" s="75">
        <v>52940</v>
      </c>
      <c r="H13" s="76">
        <v>1.02</v>
      </c>
    </row>
    <row r="14" spans="2:8" ht="17.5">
      <c r="B14" s="30" t="s">
        <v>46</v>
      </c>
      <c r="C14" s="77">
        <v>17638</v>
      </c>
      <c r="D14" s="77">
        <v>106700</v>
      </c>
      <c r="E14" s="77">
        <v>74160</v>
      </c>
      <c r="F14" s="78">
        <v>0.32</v>
      </c>
      <c r="G14" s="77">
        <v>42170</v>
      </c>
      <c r="H14" s="78">
        <v>0.77</v>
      </c>
    </row>
    <row r="15" spans="2:8" ht="17.5">
      <c r="C15" s="11"/>
      <c r="D15" s="11"/>
      <c r="E15" s="11"/>
      <c r="F15" s="11"/>
      <c r="G15" s="11"/>
      <c r="H15" s="11"/>
    </row>
    <row r="16" spans="2:8" ht="15.5" customHeight="1">
      <c r="B16" s="140" t="s">
        <v>47</v>
      </c>
      <c r="C16" s="140"/>
      <c r="D16" s="140"/>
      <c r="E16" s="140"/>
      <c r="F16" s="140"/>
      <c r="G16" s="140"/>
      <c r="H16" s="140"/>
    </row>
    <row r="17" spans="3:8" ht="17.5">
      <c r="C17" s="11"/>
      <c r="D17" s="11"/>
      <c r="E17" s="11"/>
      <c r="F17" s="11"/>
      <c r="G17" s="134" t="s">
        <v>48</v>
      </c>
      <c r="H17" s="134"/>
    </row>
  </sheetData>
  <mergeCells count="7">
    <mergeCell ref="B16:H16"/>
    <mergeCell ref="G17:H17"/>
    <mergeCell ref="G6:H6"/>
    <mergeCell ref="E6:F6"/>
    <mergeCell ref="D6:D7"/>
    <mergeCell ref="C6:C7"/>
    <mergeCell ref="B6:B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workbookViewId="0"/>
  </sheetViews>
  <sheetFormatPr baseColWidth="10" defaultRowHeight="14.5"/>
  <cols>
    <col min="10" max="10" width="10.1796875" customWidth="1"/>
  </cols>
  <sheetData>
    <row r="2" spans="2:16" ht="18.5">
      <c r="B2" s="60" t="s">
        <v>143</v>
      </c>
    </row>
    <row r="4" spans="2:16" ht="17.5">
      <c r="B4" s="11" t="s">
        <v>142</v>
      </c>
    </row>
    <row r="9" spans="2:16" ht="46" customHeight="1"/>
    <row r="11" spans="2:16">
      <c r="N11" s="53"/>
      <c r="O11" s="25"/>
      <c r="P11" s="25"/>
    </row>
    <row r="12" spans="2:16">
      <c r="J12" s="25"/>
      <c r="K12" s="25"/>
      <c r="L12" s="25"/>
      <c r="M12" s="25"/>
      <c r="N12" s="145"/>
      <c r="O12" s="145"/>
      <c r="P12" s="145"/>
    </row>
    <row r="13" spans="2:16">
      <c r="J13" s="25"/>
      <c r="K13" s="25"/>
      <c r="L13" s="25"/>
      <c r="M13" s="25"/>
      <c r="N13" s="25"/>
      <c r="O13" s="25"/>
      <c r="P13" s="25"/>
    </row>
    <row r="14" spans="2:16">
      <c r="J14" s="25"/>
      <c r="K14" s="52"/>
      <c r="L14" s="52"/>
      <c r="M14" s="52"/>
      <c r="N14" s="52"/>
      <c r="O14" s="52"/>
      <c r="P14" s="52"/>
    </row>
    <row r="15" spans="2:16">
      <c r="J15" s="25"/>
      <c r="K15" s="25"/>
      <c r="L15" s="25"/>
      <c r="M15" s="25"/>
      <c r="N15" s="25"/>
      <c r="O15" s="25"/>
      <c r="P15" s="25"/>
    </row>
    <row r="16" spans="2:16">
      <c r="J16" s="25"/>
      <c r="K16" s="25"/>
      <c r="L16" s="25"/>
      <c r="M16" s="25"/>
      <c r="N16" s="25"/>
      <c r="O16" s="25"/>
      <c r="P16" s="25"/>
    </row>
    <row r="17" spans="2:16">
      <c r="J17" s="25"/>
      <c r="K17" s="25"/>
      <c r="L17" s="25"/>
      <c r="M17" s="25"/>
      <c r="N17" s="25"/>
      <c r="O17" s="25"/>
      <c r="P17" s="25"/>
    </row>
    <row r="18" spans="2:16">
      <c r="J18" s="24"/>
      <c r="K18" s="25"/>
      <c r="L18" s="25"/>
      <c r="M18" s="25"/>
      <c r="N18" s="146"/>
      <c r="O18" s="146"/>
      <c r="P18" s="146"/>
    </row>
    <row r="21" spans="2:16">
      <c r="K21" s="27"/>
      <c r="L21" s="27"/>
    </row>
    <row r="22" spans="2:16">
      <c r="F22" s="145" t="s">
        <v>141</v>
      </c>
      <c r="G22" s="145"/>
      <c r="H22" s="145"/>
    </row>
    <row r="26" spans="2:16">
      <c r="B26" s="144"/>
      <c r="C26" s="144"/>
      <c r="D26" s="16">
        <v>2014</v>
      </c>
      <c r="E26" s="16">
        <v>2015</v>
      </c>
      <c r="F26" s="16">
        <v>2016</v>
      </c>
      <c r="G26" s="16">
        <v>2017</v>
      </c>
      <c r="H26" s="16">
        <v>2018</v>
      </c>
      <c r="I26" s="28">
        <v>2019</v>
      </c>
      <c r="J26" s="28">
        <v>2020</v>
      </c>
      <c r="K26" s="28">
        <v>2021</v>
      </c>
    </row>
    <row r="27" spans="2:16">
      <c r="B27" s="147" t="s">
        <v>58</v>
      </c>
      <c r="C27" s="147"/>
      <c r="D27" s="1">
        <v>16755</v>
      </c>
      <c r="E27" s="1">
        <v>17275</v>
      </c>
      <c r="F27" s="1">
        <v>18991</v>
      </c>
      <c r="G27" s="1">
        <v>20060</v>
      </c>
      <c r="H27" s="1">
        <v>23359</v>
      </c>
      <c r="I27" s="51">
        <v>25473</v>
      </c>
      <c r="J27" s="51">
        <v>27369</v>
      </c>
      <c r="K27" s="51">
        <v>29372</v>
      </c>
    </row>
    <row r="28" spans="2:16" ht="29" customHeight="1">
      <c r="B28" s="143" t="s">
        <v>77</v>
      </c>
      <c r="C28" s="143"/>
      <c r="D28" s="1">
        <v>1757</v>
      </c>
      <c r="E28" s="1">
        <v>2398</v>
      </c>
      <c r="F28" s="1">
        <v>4904</v>
      </c>
      <c r="G28" s="1">
        <v>7909</v>
      </c>
      <c r="H28" s="1">
        <v>8027</v>
      </c>
      <c r="I28" s="51">
        <v>8599</v>
      </c>
      <c r="J28" s="51">
        <v>10451</v>
      </c>
      <c r="K28" s="51">
        <v>10907</v>
      </c>
    </row>
    <row r="29" spans="2:16" ht="43.5" customHeight="1">
      <c r="B29" s="143" t="s">
        <v>78</v>
      </c>
      <c r="C29" s="143"/>
      <c r="D29" s="1">
        <v>314</v>
      </c>
      <c r="E29" s="1">
        <v>323</v>
      </c>
      <c r="F29" s="1">
        <v>372</v>
      </c>
      <c r="G29" s="1">
        <v>418</v>
      </c>
      <c r="H29" s="1">
        <v>458</v>
      </c>
      <c r="I29" s="1">
        <v>493</v>
      </c>
      <c r="J29" s="51">
        <v>538</v>
      </c>
      <c r="K29" s="51">
        <v>565</v>
      </c>
    </row>
  </sheetData>
  <mergeCells count="7">
    <mergeCell ref="B29:C29"/>
    <mergeCell ref="B26:C26"/>
    <mergeCell ref="N12:P12"/>
    <mergeCell ref="N18:P18"/>
    <mergeCell ref="F22:H22"/>
    <mergeCell ref="B27:C27"/>
    <mergeCell ref="B28:C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H16" sqref="H16"/>
    </sheetView>
  </sheetViews>
  <sheetFormatPr baseColWidth="10" defaultRowHeight="14.5"/>
  <cols>
    <col min="2" max="2" width="14.26953125" bestFit="1" customWidth="1"/>
  </cols>
  <sheetData>
    <row r="2" spans="2:7" ht="18.5">
      <c r="B2" s="60" t="s">
        <v>113</v>
      </c>
    </row>
    <row r="4" spans="2:7" s="11" customFormat="1" ht="17.5">
      <c r="B4" s="11" t="s">
        <v>112</v>
      </c>
    </row>
    <row r="6" spans="2:7" ht="57">
      <c r="B6" s="64"/>
      <c r="C6" s="29"/>
      <c r="D6" s="66" t="s">
        <v>114</v>
      </c>
      <c r="E6" s="66" t="s">
        <v>115</v>
      </c>
      <c r="F6" s="66" t="s">
        <v>107</v>
      </c>
      <c r="G6" s="66" t="s">
        <v>108</v>
      </c>
    </row>
    <row r="7" spans="2:7" ht="17.5">
      <c r="B7" s="148" t="s">
        <v>111</v>
      </c>
      <c r="C7" s="29">
        <v>2010</v>
      </c>
      <c r="D7" s="31">
        <v>9758</v>
      </c>
      <c r="E7" s="31">
        <v>3037</v>
      </c>
      <c r="F7" s="31">
        <v>1735</v>
      </c>
      <c r="G7" s="31"/>
    </row>
    <row r="8" spans="2:7" ht="17.5">
      <c r="B8" s="148"/>
      <c r="C8" s="65">
        <v>2020</v>
      </c>
      <c r="D8" s="31">
        <v>7944.0000000000218</v>
      </c>
      <c r="E8" s="31">
        <v>1392.9999999999998</v>
      </c>
      <c r="F8" s="31">
        <v>2237.9999999999959</v>
      </c>
      <c r="G8" s="31"/>
    </row>
    <row r="9" spans="2:7" ht="17.5">
      <c r="B9" s="149" t="s">
        <v>109</v>
      </c>
      <c r="C9" s="29">
        <v>2010</v>
      </c>
      <c r="D9" s="31">
        <v>9166.375</v>
      </c>
      <c r="E9" s="31">
        <v>1633.125</v>
      </c>
      <c r="F9" s="31">
        <v>1108.625</v>
      </c>
      <c r="G9" s="31">
        <v>388.30090289118931</v>
      </c>
    </row>
    <row r="10" spans="2:7" ht="17.5">
      <c r="B10" s="149"/>
      <c r="C10" s="65">
        <v>2020</v>
      </c>
      <c r="D10" s="31">
        <v>7715.6249999999973</v>
      </c>
      <c r="E10" s="31">
        <v>955.37499999999966</v>
      </c>
      <c r="F10" s="31">
        <v>1700.874999999998</v>
      </c>
      <c r="G10" s="31">
        <v>250.44888888888852</v>
      </c>
    </row>
    <row r="11" spans="2:7">
      <c r="D11" s="150" t="s">
        <v>110</v>
      </c>
      <c r="E11" s="150"/>
      <c r="F11" s="150"/>
      <c r="G11" s="150"/>
    </row>
    <row r="12" spans="2:7">
      <c r="E12" s="151" t="s">
        <v>139</v>
      </c>
      <c r="F12" s="151"/>
      <c r="G12" s="151"/>
    </row>
  </sheetData>
  <mergeCells count="4">
    <mergeCell ref="B7:B8"/>
    <mergeCell ref="B9:B10"/>
    <mergeCell ref="D11:G11"/>
    <mergeCell ref="E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Tab1 - effectif_dpt_region</vt:lpstr>
      <vt:lpstr>Tab2 - Evolution annuelle</vt:lpstr>
      <vt:lpstr>Graph1-Effectif-production_lait</vt:lpstr>
      <vt:lpstr>Graph2-VLBIO-dpt</vt:lpstr>
      <vt:lpstr>TAB3 -exploitations effectifs</vt:lpstr>
      <vt:lpstr>Tab 4 -Expl - indicateurs</vt:lpstr>
      <vt:lpstr>Graph 3 - Exploi AB conversion</vt:lpstr>
      <vt:lpstr>Tab 5 - Exploitations_main-oeuv</vt:lpstr>
      <vt:lpstr>Tab 6 - OTEX en chiffres</vt:lpstr>
      <vt:lpstr>Tab7-transformation fabrication</vt:lpstr>
      <vt:lpstr>Graph 4 - Prix -Volume lait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GAUTIE</dc:creator>
  <cp:lastModifiedBy>Isabelle GAUTIE</cp:lastModifiedBy>
  <dcterms:created xsi:type="dcterms:W3CDTF">2023-03-10T10:11:03Z</dcterms:created>
  <dcterms:modified xsi:type="dcterms:W3CDTF">2023-04-07T06:14:20Z</dcterms:modified>
</cp:coreProperties>
</file>