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rise\f-etudes\e-etudes_en_cours\a-Fiches_Filieres\b-Lin\a-2023\e-Maquette\"/>
    </mc:Choice>
  </mc:AlternateContent>
  <bookViews>
    <workbookView xWindow="0" yWindow="0" windowWidth="28800" windowHeight="12100" firstSheet="1" activeTab="1"/>
  </bookViews>
  <sheets>
    <sheet name="Sommaire" sheetId="5" r:id="rId1"/>
    <sheet name="Production_2010_2022" sheetId="9" r:id="rId2"/>
    <sheet name="Surfaces_2010_2016_2022" sheetId="7" r:id="rId3"/>
    <sheet name="Surfaces_2010_2022_Ndie_France" sheetId="2" r:id="rId4"/>
    <sheet name="Surfaces_exploitations_Bio" sheetId="8" r:id="rId5"/>
    <sheet name="Exploitations" sheetId="11" r:id="rId6"/>
    <sheet name="Dimension_eco" sheetId="14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9" l="1"/>
  <c r="Q13" i="9"/>
  <c r="D18" i="11" l="1"/>
  <c r="G9" i="7" l="1"/>
  <c r="G10" i="7"/>
  <c r="G11" i="7"/>
  <c r="G12" i="7"/>
  <c r="G13" i="7"/>
  <c r="G7" i="7"/>
  <c r="G6" i="7"/>
  <c r="F7" i="7" l="1"/>
  <c r="F9" i="7"/>
  <c r="F10" i="7"/>
  <c r="F11" i="7"/>
  <c r="F12" i="7"/>
  <c r="F13" i="7"/>
  <c r="F6" i="7"/>
  <c r="E97" i="2" l="1"/>
  <c r="E99" i="2" s="1"/>
  <c r="C97" i="2"/>
  <c r="C99" i="2" s="1"/>
  <c r="D97" i="2" l="1"/>
  <c r="D99" i="2" s="1"/>
  <c r="F97" i="2"/>
  <c r="F99" i="2" s="1"/>
  <c r="G97" i="2"/>
  <c r="G99" i="2" s="1"/>
  <c r="H97" i="2"/>
  <c r="H99" i="2" s="1"/>
  <c r="I97" i="2"/>
  <c r="I99" i="2" s="1"/>
  <c r="J97" i="2"/>
  <c r="J99" i="2" s="1"/>
  <c r="K97" i="2"/>
  <c r="K99" i="2" s="1"/>
  <c r="L97" i="2"/>
  <c r="L99" i="2" s="1"/>
  <c r="M97" i="2"/>
  <c r="M99" i="2" s="1"/>
  <c r="N97" i="2"/>
  <c r="N99" i="2" s="1"/>
  <c r="O97" i="2"/>
  <c r="O99" i="2" s="1"/>
  <c r="G74" i="7" l="1"/>
  <c r="G75" i="7"/>
  <c r="G76" i="7"/>
  <c r="G77" i="7"/>
  <c r="G78" i="7"/>
  <c r="G79" i="7"/>
  <c r="F79" i="7"/>
  <c r="F78" i="7"/>
  <c r="F77" i="7"/>
  <c r="F76" i="7"/>
  <c r="F75" i="7"/>
  <c r="F74" i="7"/>
  <c r="F73" i="7"/>
  <c r="AF86" i="2" l="1"/>
  <c r="AG86" i="2"/>
  <c r="AH86" i="2"/>
  <c r="AI86" i="2"/>
  <c r="AJ86" i="2"/>
  <c r="AK86" i="2"/>
  <c r="AL86" i="2"/>
  <c r="AM86" i="2"/>
  <c r="AN86" i="2"/>
  <c r="AO86" i="2"/>
  <c r="AP86" i="2"/>
  <c r="AQ86" i="2"/>
  <c r="AE86" i="2"/>
  <c r="F86" i="2"/>
  <c r="G86" i="2"/>
  <c r="H86" i="2"/>
  <c r="I86" i="2"/>
  <c r="J86" i="2"/>
  <c r="K86" i="2"/>
  <c r="L86" i="2"/>
  <c r="M86" i="2"/>
  <c r="N86" i="2"/>
  <c r="O86" i="2"/>
  <c r="P86" i="2"/>
  <c r="Q86" i="2"/>
  <c r="E86" i="2"/>
</calcChain>
</file>

<file path=xl/sharedStrings.xml><?xml version="1.0" encoding="utf-8"?>
<sst xmlns="http://schemas.openxmlformats.org/spreadsheetml/2006/main" count="258" uniqueCount="161">
  <si>
    <t>Calvados</t>
  </si>
  <si>
    <t>Eure</t>
  </si>
  <si>
    <t>Manche</t>
  </si>
  <si>
    <t>Orne</t>
  </si>
  <si>
    <t>Seine-Maritime</t>
  </si>
  <si>
    <t>Total Normandie</t>
  </si>
  <si>
    <t>LIB_REG2</t>
  </si>
  <si>
    <t>LIB_DEP</t>
  </si>
  <si>
    <t>LIB_CODE</t>
  </si>
  <si>
    <t>SURF_2010</t>
  </si>
  <si>
    <t>SURF_2011</t>
  </si>
  <si>
    <t>SURF_2012</t>
  </si>
  <si>
    <t>SURF_2013</t>
  </si>
  <si>
    <t>SURF_2014</t>
  </si>
  <si>
    <t>SURF_2015</t>
  </si>
  <si>
    <t>SURF_2016</t>
  </si>
  <si>
    <t>SURF_2017</t>
  </si>
  <si>
    <t>SURF_2018</t>
  </si>
  <si>
    <t>SURF_2019</t>
  </si>
  <si>
    <t>SURF_2020</t>
  </si>
  <si>
    <t>SURF_2021</t>
  </si>
  <si>
    <t>SURF_2022</t>
  </si>
  <si>
    <t>REND_2010</t>
  </si>
  <si>
    <t>REND_2011</t>
  </si>
  <si>
    <t>REND_2012</t>
  </si>
  <si>
    <t>REND_2013</t>
  </si>
  <si>
    <t>REND_2014</t>
  </si>
  <si>
    <t>REND_2015</t>
  </si>
  <si>
    <t>REND_2016</t>
  </si>
  <si>
    <t>REND_2017</t>
  </si>
  <si>
    <t>REND_2018</t>
  </si>
  <si>
    <t>REND_2019</t>
  </si>
  <si>
    <t>REND_2020</t>
  </si>
  <si>
    <t>REND_2021</t>
  </si>
  <si>
    <t>REND_2022</t>
  </si>
  <si>
    <t>PROD_2010</t>
  </si>
  <si>
    <t>PROD_2011</t>
  </si>
  <si>
    <t>PROD_2012</t>
  </si>
  <si>
    <t>PROD_2013</t>
  </si>
  <si>
    <t>PROD_2014</t>
  </si>
  <si>
    <t>PROD_2015</t>
  </si>
  <si>
    <t>PROD_2016</t>
  </si>
  <si>
    <t>PROD_2017</t>
  </si>
  <si>
    <t>PROD_2018</t>
  </si>
  <si>
    <t>PROD_2019</t>
  </si>
  <si>
    <t>PROD_2020</t>
  </si>
  <si>
    <t>PROD_2021</t>
  </si>
  <si>
    <t>PROD_2022</t>
  </si>
  <si>
    <t>28 - Normandie</t>
  </si>
  <si>
    <t>014 - Calvados</t>
  </si>
  <si>
    <t>34 - Lin oléagineux</t>
  </si>
  <si>
    <t>027 - Eure</t>
  </si>
  <si>
    <t>050 - Manche</t>
  </si>
  <si>
    <t>061 - Orne</t>
  </si>
  <si>
    <t>076 - Seine-Maritime</t>
  </si>
  <si>
    <t>Statistique agricole annuelle par département : séries 2010 - 2022</t>
  </si>
  <si>
    <t>Les superficies développées sont exprimées en hectare, les productions récoltées en quintal et les rendements en quintal par hectare.</t>
  </si>
  <si>
    <t>Données arrêtées au 02/06/2023. Données 2022 provisoires.</t>
  </si>
  <si>
    <t>Source : Agreste - Statistique agricole annuelle - SSP/ Ministère en charge de l'agriculture</t>
  </si>
  <si>
    <t>Étiquettes de lignes</t>
  </si>
  <si>
    <t>DRAAF Normandie - SRISE</t>
  </si>
  <si>
    <t>SOMMAIRE</t>
  </si>
  <si>
    <t>Graphique</t>
  </si>
  <si>
    <t>Tableau</t>
  </si>
  <si>
    <t>Exploitations</t>
  </si>
  <si>
    <t>France métropolitaine</t>
  </si>
  <si>
    <t>Normandie</t>
  </si>
  <si>
    <t>Surfaces de lin textile</t>
  </si>
  <si>
    <t>Surfaces de lin textile par région de 2010 à 2022</t>
  </si>
  <si>
    <t>Nouvelle Aquitaine</t>
  </si>
  <si>
    <t>Centre-Val de Loire</t>
  </si>
  <si>
    <t>Bourgogne-Franche-Comté</t>
  </si>
  <si>
    <t>Grand Est</t>
  </si>
  <si>
    <t>Occitanie</t>
  </si>
  <si>
    <t>Pays de la Loire</t>
  </si>
  <si>
    <t>Auvergne-Rhône-Alpes</t>
  </si>
  <si>
    <t>Île-de-France</t>
  </si>
  <si>
    <t>Hauts de France</t>
  </si>
  <si>
    <t>Bretagne</t>
  </si>
  <si>
    <t>Provence-Alpes-Côte d'Azur</t>
  </si>
  <si>
    <t>Evolution 2022/2010</t>
  </si>
  <si>
    <t>Part France en 2022 en %</t>
  </si>
  <si>
    <t>11 - Île-de-France</t>
  </si>
  <si>
    <t>24 - Centre-Val de Loire</t>
  </si>
  <si>
    <t>27 - Bourgogne-Franche-Comté</t>
  </si>
  <si>
    <t>32 - Hauts de France</t>
  </si>
  <si>
    <t>44 - Grand Est</t>
  </si>
  <si>
    <t>52 - Pays de la Loire</t>
  </si>
  <si>
    <t>53 - Bretagne</t>
  </si>
  <si>
    <t>75 - Nouvelle Aquitaine</t>
  </si>
  <si>
    <t>76 - Occitanie</t>
  </si>
  <si>
    <t>84 - Auvergne-Rhône-Alpes</t>
  </si>
  <si>
    <t>93 - Provence-Alpes-Côte d'Azur</t>
  </si>
  <si>
    <t>94 - Corse</t>
  </si>
  <si>
    <t>2010</t>
  </si>
  <si>
    <t>2020</t>
  </si>
  <si>
    <t>2 871</t>
  </si>
  <si>
    <t>Surfaces (ha)</t>
  </si>
  <si>
    <t>Surfaces</t>
  </si>
  <si>
    <t>France métropole</t>
  </si>
  <si>
    <t>Surface (ha)</t>
  </si>
  <si>
    <t>La Normandie, 1ère région productrice de lin textile en France</t>
  </si>
  <si>
    <t>France</t>
  </si>
  <si>
    <t>Part Normandie/ France</t>
  </si>
  <si>
    <t>Lin textile</t>
  </si>
  <si>
    <t>Evolution des surfaces de lin textile par département de 2010 à 2022 et part par rapport à la France métropolitaine (en %)</t>
  </si>
  <si>
    <t>Régions</t>
  </si>
  <si>
    <t>Production de lin textile par région de 2010 à 2022</t>
  </si>
  <si>
    <t>Autres régions</t>
  </si>
  <si>
    <t>production_2010_2022</t>
  </si>
  <si>
    <t>Surfaces_2010_2016_2022</t>
  </si>
  <si>
    <t>Surfaces et production</t>
  </si>
  <si>
    <t>Une évolution constante des surfaces dédiées au lin textile en Normandie depuis 2010</t>
  </si>
  <si>
    <t>Surfaces_2010_2022_Ndie_France</t>
  </si>
  <si>
    <t>Surfaces_exploitations-Bio</t>
  </si>
  <si>
    <t>Autres grandes cultures</t>
  </si>
  <si>
    <t>Polyculture et/ou polyélevage</t>
  </si>
  <si>
    <t>Céréales et/ou oléoprotéagineux</t>
  </si>
  <si>
    <t>Bovins lait</t>
  </si>
  <si>
    <t>Bovins mixtes</t>
  </si>
  <si>
    <t>Bovins viande</t>
  </si>
  <si>
    <t>Combinaisons de granivores (porcins, volailles)</t>
  </si>
  <si>
    <t>Porcins</t>
  </si>
  <si>
    <t>Source : Agreste - Statistique agricole Annuelle (SAA) définitive 2022</t>
  </si>
  <si>
    <t>Une progression continue des surfaces et des exploitants bio de lin textile en Normandie et en France depuis 2015</t>
  </si>
  <si>
    <t>Evolution des surfaces et du nombre d'exploitations Bio de lin textile en Normandie et en France  en 2015, 2018 et 2022</t>
  </si>
  <si>
    <t>Total France</t>
  </si>
  <si>
    <t>-</t>
  </si>
  <si>
    <t>&lt; 20</t>
  </si>
  <si>
    <t>Total exploitations</t>
  </si>
  <si>
    <t>Sources : Agreste-Recensements Agricoles (RA)</t>
  </si>
  <si>
    <t>microexploitations</t>
  </si>
  <si>
    <t>petites</t>
  </si>
  <si>
    <t>moyennes</t>
  </si>
  <si>
    <t>grandes</t>
  </si>
  <si>
    <t>Source : Agreste - Statistique agricole Annuelle (SAA)</t>
  </si>
  <si>
    <t>Superficie des surfaces de lin textile dans les principales régions productrices et en France en 2010, 2016 et 2022 (en ha)</t>
  </si>
  <si>
    <t>Nombre exploitants</t>
  </si>
  <si>
    <t xml:space="preserve">Les grandes exploitations concentrent les 2/3 des surfaces en 2020 </t>
  </si>
  <si>
    <t>entre 2010 et 2020</t>
  </si>
  <si>
    <t>Note : 8 microexploitations en 2010 et 76 en 2020</t>
  </si>
  <si>
    <t>Date de publication : avril 2023</t>
  </si>
  <si>
    <t>Agreste Essentiel - Filière Lin textile</t>
  </si>
  <si>
    <t>Près de la moitié des surfaces de lin textile normandes cultivées en Seine-Maritime en 2022</t>
  </si>
  <si>
    <t>Evolution des exploitations cultivant du lin textile et des surfaces de lin textile selon la dimension économique en Normandie entre 2010 et 2020 (en ha)</t>
  </si>
  <si>
    <t>Dimension_eco</t>
  </si>
  <si>
    <t>Corse</t>
  </si>
  <si>
    <t>Part France en 2022 (en %)</t>
  </si>
  <si>
    <t>Source : Agreste - Statistique Agricole Annuelle (SAA)</t>
  </si>
  <si>
    <t>Source : Données PAC</t>
  </si>
  <si>
    <t>Note =* 58 % des surfaces françaises de lin textile sont normandes (74 420  ha / 127 800 ha)</t>
  </si>
  <si>
    <t xml:space="preserve">Répartition des exploitations cultivant du lin textile  et surfaces de lin textile selon la spécialisation de l'exploitation en Normandie en 2010 et 2020 </t>
  </si>
  <si>
    <t>Répartition par spécialisation</t>
  </si>
  <si>
    <t>Volailles</t>
  </si>
  <si>
    <t>Autres spécialisations</t>
  </si>
  <si>
    <t>Total</t>
  </si>
  <si>
    <t>Source : Agreste - Recensements agicoles (RA)</t>
  </si>
  <si>
    <t>Répartition par région et en France de la production de lin textile en 2010 et 2022 (en quintal)</t>
  </si>
  <si>
    <t>Evolution des surfaces et du nombre d'exploitations Bio de lin textile en Normandie et en France en 2015, 2018 et 2022</t>
  </si>
  <si>
    <t>Une augmentation de 66 % du nombre d'exploitations cultivant du lin textile en 10 ans</t>
  </si>
  <si>
    <t>* = Le nombre de grandes exploitations normandes cultivant du lin textile a été mutiplié par 1,7 entre 2010 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</si>
</sst>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Marianne"/>
      <family val="3"/>
    </font>
    <font>
      <sz val="16"/>
      <color theme="1"/>
      <name val="Marianne"/>
      <family val="3"/>
    </font>
    <font>
      <b/>
      <sz val="14"/>
      <color theme="1"/>
      <name val="Marianne"/>
      <family val="3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sz val="11"/>
      <color rgb="FF000000"/>
      <name val="Marianne"/>
      <family val="3"/>
    </font>
    <font>
      <b/>
      <sz val="15"/>
      <color rgb="FF000000"/>
      <name val="Marianne"/>
      <family val="3"/>
    </font>
    <font>
      <b/>
      <sz val="12"/>
      <color rgb="FF000000"/>
      <name val="Marianne"/>
      <family val="3"/>
    </font>
    <font>
      <sz val="8"/>
      <color theme="1"/>
      <name val="Marianne"/>
      <family val="3"/>
    </font>
    <font>
      <sz val="9"/>
      <color theme="1"/>
      <name val="Marianne"/>
      <family val="3"/>
    </font>
    <font>
      <sz val="10"/>
      <name val="Arial"/>
      <family val="2"/>
    </font>
    <font>
      <b/>
      <sz val="10"/>
      <name val="Marianne"/>
      <family val="3"/>
    </font>
    <font>
      <b/>
      <sz val="10"/>
      <color theme="1"/>
      <name val="Marianne"/>
      <family val="3"/>
    </font>
    <font>
      <sz val="10"/>
      <color theme="1"/>
      <name val="Marianne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Protection="0">
      <alignment horizontal="left"/>
    </xf>
    <xf numFmtId="0" fontId="16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5" fillId="3" borderId="1" xfId="0" applyFont="1" applyFill="1" applyBorder="1"/>
    <xf numFmtId="0" fontId="5" fillId="3" borderId="0" xfId="0" applyFont="1" applyFill="1"/>
    <xf numFmtId="0" fontId="5" fillId="0" borderId="0" xfId="0" applyFont="1" applyBorder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3" fontId="5" fillId="0" borderId="0" xfId="0" applyNumberFormat="1" applyFont="1"/>
    <xf numFmtId="0" fontId="10" fillId="0" borderId="0" xfId="0" applyFont="1"/>
    <xf numFmtId="0" fontId="6" fillId="0" borderId="0" xfId="0" applyFont="1"/>
    <xf numFmtId="3" fontId="5" fillId="0" borderId="1" xfId="0" applyNumberFormat="1" applyFont="1" applyBorder="1"/>
    <xf numFmtId="0" fontId="6" fillId="0" borderId="1" xfId="0" applyFont="1" applyBorder="1" applyAlignment="1">
      <alignment horizontal="right" wrapText="1"/>
    </xf>
    <xf numFmtId="2" fontId="5" fillId="0" borderId="1" xfId="0" applyNumberFormat="1" applyFont="1" applyBorder="1"/>
    <xf numFmtId="1" fontId="5" fillId="0" borderId="1" xfId="0" applyNumberFormat="1" applyFont="1" applyBorder="1"/>
    <xf numFmtId="2" fontId="5" fillId="4" borderId="1" xfId="0" applyNumberFormat="1" applyFont="1" applyFill="1" applyBorder="1"/>
    <xf numFmtId="2" fontId="5" fillId="0" borderId="0" xfId="0" applyNumberFormat="1" applyFont="1"/>
    <xf numFmtId="3" fontId="0" fillId="0" borderId="0" xfId="0" applyNumberFormat="1"/>
    <xf numFmtId="0" fontId="13" fillId="0" borderId="4" xfId="0" applyFont="1" applyBorder="1" applyAlignment="1">
      <alignment horizontal="center"/>
    </xf>
    <xf numFmtId="1" fontId="5" fillId="5" borderId="6" xfId="0" applyNumberFormat="1" applyFont="1" applyFill="1" applyBorder="1"/>
    <xf numFmtId="1" fontId="5" fillId="5" borderId="5" xfId="0" applyNumberFormat="1" applyFont="1" applyFill="1" applyBorder="1"/>
    <xf numFmtId="1" fontId="14" fillId="6" borderId="7" xfId="0" applyNumberFormat="1" applyFont="1" applyFill="1" applyBorder="1"/>
    <xf numFmtId="1" fontId="14" fillId="6" borderId="1" xfId="0" applyNumberFormat="1" applyFont="1" applyFill="1" applyBorder="1"/>
    <xf numFmtId="1" fontId="5" fillId="5" borderId="9" xfId="0" applyNumberFormat="1" applyFont="1" applyFill="1" applyBorder="1"/>
    <xf numFmtId="1" fontId="14" fillId="6" borderId="8" xfId="0" applyNumberFormat="1" applyFont="1" applyFill="1" applyBorder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/>
    <xf numFmtId="0" fontId="1" fillId="7" borderId="11" xfId="0" applyNumberFormat="1" applyFont="1" applyFill="1" applyBorder="1"/>
    <xf numFmtId="1" fontId="5" fillId="0" borderId="0" xfId="0" applyNumberFormat="1" applyFont="1"/>
    <xf numFmtId="0" fontId="14" fillId="7" borderId="10" xfId="0" applyFont="1" applyFill="1" applyBorder="1"/>
    <xf numFmtId="0" fontId="15" fillId="0" borderId="0" xfId="0" applyFont="1" applyAlignment="1">
      <alignment horizontal="left"/>
    </xf>
    <xf numFmtId="0" fontId="15" fillId="0" borderId="0" xfId="0" applyNumberFormat="1" applyFont="1"/>
    <xf numFmtId="0" fontId="14" fillId="7" borderId="11" xfId="0" applyFont="1" applyFill="1" applyBorder="1" applyAlignment="1">
      <alignment horizontal="left"/>
    </xf>
    <xf numFmtId="0" fontId="14" fillId="7" borderId="11" xfId="0" applyNumberFormat="1" applyFont="1" applyFill="1" applyBorder="1"/>
    <xf numFmtId="0" fontId="14" fillId="0" borderId="0" xfId="0" applyFont="1"/>
    <xf numFmtId="0" fontId="10" fillId="0" borderId="0" xfId="0" applyFont="1" applyAlignment="1">
      <alignment horizontal="right"/>
    </xf>
    <xf numFmtId="0" fontId="16" fillId="3" borderId="1" xfId="2" applyFill="1" applyBorder="1"/>
    <xf numFmtId="0" fontId="5" fillId="0" borderId="8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center" wrapText="1"/>
    </xf>
    <xf numFmtId="1" fontId="5" fillId="0" borderId="0" xfId="0" applyNumberFormat="1" applyFont="1" applyBorder="1"/>
    <xf numFmtId="1" fontId="6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2" fontId="5" fillId="0" borderId="0" xfId="0" applyNumberFormat="1" applyFont="1" applyBorder="1"/>
    <xf numFmtId="0" fontId="1" fillId="8" borderId="10" xfId="0" applyFont="1" applyFill="1" applyBorder="1"/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1" fillId="8" borderId="11" xfId="0" applyFont="1" applyFill="1" applyBorder="1" applyAlignment="1">
      <alignment horizontal="left"/>
    </xf>
    <xf numFmtId="0" fontId="1" fillId="8" borderId="11" xfId="0" applyNumberFormat="1" applyFont="1" applyFill="1" applyBorder="1"/>
    <xf numFmtId="0" fontId="6" fillId="0" borderId="0" xfId="0" applyFont="1" applyBorder="1"/>
    <xf numFmtId="0" fontId="6" fillId="0" borderId="2" xfId="0" applyFont="1" applyBorder="1"/>
    <xf numFmtId="0" fontId="5" fillId="0" borderId="2" xfId="0" applyFont="1" applyBorder="1"/>
    <xf numFmtId="0" fontId="16" fillId="3" borderId="2" xfId="2" applyFill="1" applyBorder="1"/>
    <xf numFmtId="0" fontId="5" fillId="3" borderId="0" xfId="0" applyFont="1" applyFill="1" applyBorder="1"/>
    <xf numFmtId="165" fontId="5" fillId="0" borderId="0" xfId="0" applyNumberFormat="1" applyFont="1"/>
    <xf numFmtId="165" fontId="0" fillId="0" borderId="0" xfId="0" applyNumberFormat="1"/>
    <xf numFmtId="3" fontId="5" fillId="0" borderId="0" xfId="0" applyNumberFormat="1" applyFont="1" applyBorder="1"/>
    <xf numFmtId="0" fontId="5" fillId="0" borderId="14" xfId="0" applyFont="1" applyBorder="1"/>
    <xf numFmtId="0" fontId="5" fillId="3" borderId="14" xfId="0" applyFont="1" applyFill="1" applyBorder="1" applyAlignment="1">
      <alignment wrapText="1"/>
    </xf>
    <xf numFmtId="3" fontId="5" fillId="0" borderId="16" xfId="0" applyNumberFormat="1" applyFont="1" applyBorder="1"/>
    <xf numFmtId="3" fontId="5" fillId="0" borderId="17" xfId="0" applyNumberFormat="1" applyFont="1" applyBorder="1" applyAlignment="1">
      <alignment vertical="center" wrapText="1"/>
    </xf>
    <xf numFmtId="3" fontId="5" fillId="0" borderId="17" xfId="0" applyNumberFormat="1" applyFont="1" applyBorder="1"/>
    <xf numFmtId="2" fontId="0" fillId="0" borderId="0" xfId="0" applyNumberFormat="1"/>
    <xf numFmtId="3" fontId="6" fillId="0" borderId="1" xfId="0" applyNumberFormat="1" applyFont="1" applyBorder="1"/>
    <xf numFmtId="0" fontId="13" fillId="0" borderId="0" xfId="0" applyFont="1" applyBorder="1" applyAlignment="1">
      <alignment horizontal="center"/>
    </xf>
    <xf numFmtId="165" fontId="5" fillId="0" borderId="0" xfId="0" applyNumberFormat="1" applyFont="1" applyBorder="1"/>
    <xf numFmtId="1" fontId="5" fillId="5" borderId="1" xfId="0" applyNumberFormat="1" applyFont="1" applyFill="1" applyBorder="1"/>
    <xf numFmtId="3" fontId="5" fillId="0" borderId="1" xfId="0" applyNumberFormat="1" applyFont="1" applyFill="1" applyBorder="1"/>
    <xf numFmtId="0" fontId="10" fillId="0" borderId="0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10" fillId="0" borderId="0" xfId="0" applyFont="1" applyBorder="1" applyAlignment="1"/>
    <xf numFmtId="9" fontId="5" fillId="3" borderId="7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6" fillId="3" borderId="1" xfId="0" applyFont="1" applyFill="1" applyBorder="1"/>
    <xf numFmtId="0" fontId="6" fillId="0" borderId="15" xfId="0" applyFont="1" applyBorder="1"/>
    <xf numFmtId="0" fontId="5" fillId="0" borderId="1" xfId="0" applyFont="1" applyBorder="1" applyAlignment="1">
      <alignment wrapText="1"/>
    </xf>
    <xf numFmtId="0" fontId="16" fillId="3" borderId="0" xfId="2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9" fontId="5" fillId="3" borderId="7" xfId="0" applyNumberFormat="1" applyFont="1" applyFill="1" applyBorder="1"/>
    <xf numFmtId="0" fontId="5" fillId="0" borderId="19" xfId="0" applyFont="1" applyBorder="1"/>
    <xf numFmtId="0" fontId="5" fillId="3" borderId="18" xfId="0" applyFont="1" applyFill="1" applyBorder="1"/>
    <xf numFmtId="9" fontId="5" fillId="3" borderId="20" xfId="0" applyNumberFormat="1" applyFont="1" applyFill="1" applyBorder="1"/>
    <xf numFmtId="1" fontId="5" fillId="0" borderId="18" xfId="0" applyNumberFormat="1" applyFont="1" applyBorder="1"/>
    <xf numFmtId="3" fontId="6" fillId="0" borderId="15" xfId="0" applyNumberFormat="1" applyFont="1" applyBorder="1"/>
    <xf numFmtId="9" fontId="6" fillId="3" borderId="13" xfId="0" applyNumberFormat="1" applyFont="1" applyFill="1" applyBorder="1"/>
    <xf numFmtId="1" fontId="6" fillId="0" borderId="15" xfId="0" applyNumberFormat="1" applyFont="1" applyBorder="1"/>
    <xf numFmtId="0" fontId="6" fillId="9" borderId="1" xfId="0" applyFont="1" applyFill="1" applyBorder="1"/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/>
    <xf numFmtId="0" fontId="5" fillId="9" borderId="1" xfId="0" applyFont="1" applyFill="1" applyBorder="1" applyAlignment="1">
      <alignment horizontal="center"/>
    </xf>
    <xf numFmtId="3" fontId="5" fillId="0" borderId="0" xfId="0" applyNumberFormat="1" applyFont="1" applyFill="1" applyBorder="1"/>
    <xf numFmtId="0" fontId="6" fillId="9" borderId="1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Border="1" applyAlignment="1">
      <alignment vertical="center" wrapText="1"/>
    </xf>
    <xf numFmtId="0" fontId="6" fillId="9" borderId="1" xfId="0" applyFont="1" applyFill="1" applyBorder="1" applyAlignment="1">
      <alignment horizontal="center"/>
    </xf>
    <xf numFmtId="0" fontId="5" fillId="0" borderId="12" xfId="0" applyFont="1" applyBorder="1"/>
    <xf numFmtId="0" fontId="5" fillId="0" borderId="14" xfId="0" applyFont="1" applyFill="1" applyBorder="1"/>
    <xf numFmtId="3" fontId="5" fillId="0" borderId="16" xfId="0" applyNumberFormat="1" applyFont="1" applyFill="1" applyBorder="1"/>
    <xf numFmtId="0" fontId="6" fillId="0" borderId="1" xfId="0" applyFont="1" applyFill="1" applyBorder="1"/>
    <xf numFmtId="3" fontId="6" fillId="0" borderId="8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9" borderId="0" xfId="0" applyFont="1" applyFill="1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6" fillId="9" borderId="1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5" fillId="3" borderId="1" xfId="0" applyNumberFormat="1" applyFont="1" applyFill="1" applyBorder="1"/>
    <xf numFmtId="0" fontId="6" fillId="2" borderId="14" xfId="0" applyFont="1" applyFill="1" applyBorder="1"/>
    <xf numFmtId="3" fontId="5" fillId="0" borderId="17" xfId="0" applyNumberFormat="1" applyFont="1" applyBorder="1" applyAlignment="1">
      <alignment wrapText="1"/>
    </xf>
  </cellXfs>
  <cellStyles count="3">
    <cellStyle name="Catégorie de la table dynamique" xfId="1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CF01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58550569528324"/>
          <c:y val="0.12358546541455689"/>
          <c:w val="0.5358244782508983"/>
          <c:h val="0.62538154402087842"/>
        </c:manualLayout>
      </c:layout>
      <c:doughnutChart>
        <c:varyColors val="1"/>
        <c:ser>
          <c:idx val="0"/>
          <c:order val="0"/>
          <c:tx>
            <c:strRef>
              <c:f>Production_2010_2022!$P$7</c:f>
              <c:strCache>
                <c:ptCount val="1"/>
                <c:pt idx="0">
                  <c:v>2010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44-4479-A4AC-FC61CD5DB7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44-4479-A4AC-FC61CD5DB7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44-4479-A4AC-FC61CD5DB7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44-4479-A4AC-FC61CD5DB7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44-4479-A4AC-FC61CD5DB7F6}"/>
              </c:ext>
            </c:extLst>
          </c:dPt>
          <c:dLbls>
            <c:dLbl>
              <c:idx val="2"/>
              <c:layout>
                <c:manualLayout>
                  <c:x val="-1.4798370454715526E-2"/>
                  <c:y val="-6.37681159420289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44-4479-A4AC-FC61CD5DB7F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E944-4479-A4AC-FC61CD5DB7F6}"/>
                </c:ext>
              </c:extLst>
            </c:dLbl>
            <c:dLbl>
              <c:idx val="4"/>
              <c:layout>
                <c:manualLayout>
                  <c:x val="1.0358859318300722E-2"/>
                  <c:y val="-6.95652173913043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944-4479-A4AC-FC61CD5DB7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Production_2010_2022!$O$8:$O$12</c:f>
              <c:strCache>
                <c:ptCount val="5"/>
                <c:pt idx="0">
                  <c:v>Normandie</c:v>
                </c:pt>
                <c:pt idx="1">
                  <c:v>Hauts de France</c:v>
                </c:pt>
                <c:pt idx="2">
                  <c:v>Grand Est</c:v>
                </c:pt>
                <c:pt idx="3">
                  <c:v>Île-de-France</c:v>
                </c:pt>
                <c:pt idx="4">
                  <c:v>Autres régions</c:v>
                </c:pt>
              </c:strCache>
            </c:strRef>
          </c:cat>
          <c:val>
            <c:numRef>
              <c:f>Production_2010_2022!$P$8:$P$12</c:f>
              <c:numCache>
                <c:formatCode>#,##0</c:formatCode>
                <c:ptCount val="5"/>
                <c:pt idx="0">
                  <c:v>2520736</c:v>
                </c:pt>
                <c:pt idx="1">
                  <c:v>1062579</c:v>
                </c:pt>
                <c:pt idx="2">
                  <c:v>22460</c:v>
                </c:pt>
                <c:pt idx="3">
                  <c:v>89756</c:v>
                </c:pt>
                <c:pt idx="4">
                  <c:v>25464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8-4FAB-AE6D-CB0135866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43623806800685"/>
          <c:y val="0.17288095577838603"/>
          <c:w val="0.53018153662023049"/>
          <c:h val="0.61675754403531924"/>
        </c:manualLayout>
      </c:layout>
      <c:doughnutChart>
        <c:varyColors val="1"/>
        <c:ser>
          <c:idx val="0"/>
          <c:order val="0"/>
          <c:tx>
            <c:strRef>
              <c:f>Production_2010_2022!$Q$7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41-4ECA-AAE3-FAB81E9E77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7F-4788-9351-CE4443E5DA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47F-4788-9351-CE4443E5DA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41-4ECA-AAE3-FAB81E9E77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47F-4788-9351-CE4443E5DA0F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Marianne" panose="02000000000000000000" pitchFamily="50" charset="0"/>
                        <a:ea typeface="+mn-ea"/>
                        <a:cs typeface="+mn-cs"/>
                      </a:defRPr>
                    </a:pPr>
                    <a:r>
                      <a:rPr lang="en-US"/>
                      <a:t>62 %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41-4ECA-AAE3-FAB81E9E77A3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Marianne" panose="02000000000000000000" pitchFamily="50" charset="0"/>
                        <a:ea typeface="+mn-ea"/>
                        <a:cs typeface="+mn-cs"/>
                      </a:defRPr>
                    </a:pPr>
                    <a:r>
                      <a:rPr lang="en-US"/>
                      <a:t>34</a:t>
                    </a:r>
                    <a:r>
                      <a:rPr lang="en-US" baseline="0"/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Marianne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7F-4788-9351-CE4443E5DA0F}"/>
                </c:ext>
              </c:extLst>
            </c:dLbl>
            <c:dLbl>
              <c:idx val="2"/>
              <c:layout>
                <c:manualLayout>
                  <c:x val="-1.7748197448696618E-2"/>
                  <c:y val="-7.55176613885505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7F-4788-9351-CE4443E5DA0F}"/>
                </c:ext>
              </c:extLst>
            </c:dLbl>
            <c:dLbl>
              <c:idx val="4"/>
              <c:layout>
                <c:manualLayout>
                  <c:x val="2.6622296173044842E-2"/>
                  <c:y val="-7.0645554202192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7F-4788-9351-CE4443E5D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Production_2010_2022!$F$64:$F$68</c:f>
              <c:strCache>
                <c:ptCount val="5"/>
                <c:pt idx="0">
                  <c:v>Normandie</c:v>
                </c:pt>
                <c:pt idx="1">
                  <c:v>Hauts de France</c:v>
                </c:pt>
                <c:pt idx="2">
                  <c:v>Grand Est</c:v>
                </c:pt>
                <c:pt idx="3">
                  <c:v>Île-de-France</c:v>
                </c:pt>
                <c:pt idx="4">
                  <c:v>Autres régions</c:v>
                </c:pt>
              </c:strCache>
            </c:strRef>
          </c:cat>
          <c:val>
            <c:numRef>
              <c:f>Production_2010_2022!$Q$8:$Q$12</c:f>
              <c:numCache>
                <c:formatCode>#,##0</c:formatCode>
                <c:ptCount val="5"/>
                <c:pt idx="0">
                  <c:v>4056050</c:v>
                </c:pt>
                <c:pt idx="1">
                  <c:v>2189106</c:v>
                </c:pt>
                <c:pt idx="2">
                  <c:v>65455</c:v>
                </c:pt>
                <c:pt idx="3">
                  <c:v>148276</c:v>
                </c:pt>
                <c:pt idx="4">
                  <c:v>67906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F-4788-9351-CE4443E5D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926532690876326"/>
          <c:y val="3.5353835487545192E-2"/>
          <c:w val="0.73967830140635404"/>
          <c:h val="0.806998960035655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Surfaces_2010_2022_Ndie_France!$I$8</c:f>
              <c:strCache>
                <c:ptCount val="1"/>
                <c:pt idx="0">
                  <c:v>Calvados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Surfaces_2010_2022_Ndie_France!$J$7:$V$7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Surfaces_2010_2022_Ndie_France!$J$8:$V$8</c:f>
              <c:numCache>
                <c:formatCode>#,##0</c:formatCode>
                <c:ptCount val="13"/>
                <c:pt idx="0">
                  <c:v>4911</c:v>
                </c:pt>
                <c:pt idx="1">
                  <c:v>5520</c:v>
                </c:pt>
                <c:pt idx="2">
                  <c:v>6150</c:v>
                </c:pt>
                <c:pt idx="3">
                  <c:v>4805</c:v>
                </c:pt>
                <c:pt idx="4">
                  <c:v>5700</c:v>
                </c:pt>
                <c:pt idx="5">
                  <c:v>6800</c:v>
                </c:pt>
                <c:pt idx="6">
                  <c:v>7500</c:v>
                </c:pt>
                <c:pt idx="7">
                  <c:v>8730</c:v>
                </c:pt>
                <c:pt idx="8">
                  <c:v>8140</c:v>
                </c:pt>
                <c:pt idx="9">
                  <c:v>10660</c:v>
                </c:pt>
                <c:pt idx="10">
                  <c:v>11983</c:v>
                </c:pt>
                <c:pt idx="11">
                  <c:v>8750</c:v>
                </c:pt>
                <c:pt idx="12">
                  <c:v>11170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F-4C0F-AAA3-0F85C627A15E}"/>
            </c:ext>
          </c:extLst>
        </c:ser>
        <c:ser>
          <c:idx val="1"/>
          <c:order val="1"/>
          <c:tx>
            <c:strRef>
              <c:f>Surfaces_2010_2022_Ndie_France!$I$9</c:f>
              <c:strCache>
                <c:ptCount val="1"/>
                <c:pt idx="0">
                  <c:v>Eure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Surfaces_2010_2022_Ndie_France!$J$7:$V$7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Surfaces_2010_2022_Ndie_France!$J$9:$V$9</c:f>
              <c:numCache>
                <c:formatCode>#,##0</c:formatCode>
                <c:ptCount val="13"/>
                <c:pt idx="0">
                  <c:v>10985</c:v>
                </c:pt>
                <c:pt idx="1">
                  <c:v>12505</c:v>
                </c:pt>
                <c:pt idx="2">
                  <c:v>14380</c:v>
                </c:pt>
                <c:pt idx="3">
                  <c:v>12300</c:v>
                </c:pt>
                <c:pt idx="4">
                  <c:v>13500</c:v>
                </c:pt>
                <c:pt idx="5">
                  <c:v>16100</c:v>
                </c:pt>
                <c:pt idx="6">
                  <c:v>18000</c:v>
                </c:pt>
                <c:pt idx="7">
                  <c:v>21460</c:v>
                </c:pt>
                <c:pt idx="8">
                  <c:v>20140</c:v>
                </c:pt>
                <c:pt idx="9">
                  <c:v>24000</c:v>
                </c:pt>
                <c:pt idx="10">
                  <c:v>28672</c:v>
                </c:pt>
                <c:pt idx="11">
                  <c:v>18990</c:v>
                </c:pt>
                <c:pt idx="12">
                  <c:v>26230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F-4C0F-AAA3-0F85C627A15E}"/>
            </c:ext>
          </c:extLst>
        </c:ser>
        <c:ser>
          <c:idx val="2"/>
          <c:order val="2"/>
          <c:tx>
            <c:strRef>
              <c:f>Surfaces_2010_2022_Ndie_France!$I$10</c:f>
              <c:strCache>
                <c:ptCount val="1"/>
                <c:pt idx="0">
                  <c:v>Manche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Surfaces_2010_2022_Ndie_France!$J$7:$V$7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Surfaces_2010_2022_Ndie_France!$J$10:$V$10</c:f>
              <c:numCache>
                <c:formatCode>#,##0</c:formatCode>
                <c:ptCount val="13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15</c:v>
                </c:pt>
                <c:pt idx="7">
                  <c:v>40</c:v>
                </c:pt>
                <c:pt idx="8">
                  <c:v>35</c:v>
                </c:pt>
                <c:pt idx="9">
                  <c:v>60</c:v>
                </c:pt>
                <c:pt idx="10">
                  <c:v>90</c:v>
                </c:pt>
                <c:pt idx="11">
                  <c:v>25</c:v>
                </c:pt>
                <c:pt idx="1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F-4C0F-AAA3-0F85C627A15E}"/>
            </c:ext>
          </c:extLst>
        </c:ser>
        <c:ser>
          <c:idx val="3"/>
          <c:order val="3"/>
          <c:tx>
            <c:strRef>
              <c:f>Surfaces_2010_2022_Ndie_France!$I$11</c:f>
              <c:strCache>
                <c:ptCount val="1"/>
                <c:pt idx="0">
                  <c:v>Orne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Surfaces_2010_2022_Ndie_France!$J$7:$V$7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Surfaces_2010_2022_Ndie_France!$J$11:$V$11</c:f>
              <c:numCache>
                <c:formatCode>#,##0</c:formatCode>
                <c:ptCount val="13"/>
                <c:pt idx="0">
                  <c:v>223</c:v>
                </c:pt>
                <c:pt idx="1">
                  <c:v>354</c:v>
                </c:pt>
                <c:pt idx="2">
                  <c:v>393</c:v>
                </c:pt>
                <c:pt idx="3">
                  <c:v>310</c:v>
                </c:pt>
                <c:pt idx="4">
                  <c:v>360</c:v>
                </c:pt>
                <c:pt idx="5">
                  <c:v>460</c:v>
                </c:pt>
                <c:pt idx="6">
                  <c:v>530</c:v>
                </c:pt>
                <c:pt idx="7">
                  <c:v>910</c:v>
                </c:pt>
                <c:pt idx="8">
                  <c:v>840</c:v>
                </c:pt>
                <c:pt idx="9">
                  <c:v>1175</c:v>
                </c:pt>
                <c:pt idx="10">
                  <c:v>2089</c:v>
                </c:pt>
                <c:pt idx="11">
                  <c:v>1090</c:v>
                </c:pt>
                <c:pt idx="12">
                  <c:v>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F-4C0F-AAA3-0F85C627A15E}"/>
            </c:ext>
          </c:extLst>
        </c:ser>
        <c:ser>
          <c:idx val="4"/>
          <c:order val="4"/>
          <c:tx>
            <c:strRef>
              <c:f>Surfaces_2010_2022_Ndie_France!$I$12</c:f>
              <c:strCache>
                <c:ptCount val="1"/>
                <c:pt idx="0">
                  <c:v>Seine-Maritime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Surfaces_2010_2022_Ndie_France!$J$7:$V$7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Surfaces_2010_2022_Ndie_France!$J$12:$V$12</c:f>
              <c:numCache>
                <c:formatCode>#,##0</c:formatCode>
                <c:ptCount val="13"/>
                <c:pt idx="0">
                  <c:v>18065</c:v>
                </c:pt>
                <c:pt idx="1">
                  <c:v>20635</c:v>
                </c:pt>
                <c:pt idx="2">
                  <c:v>22478</c:v>
                </c:pt>
                <c:pt idx="3">
                  <c:v>21000</c:v>
                </c:pt>
                <c:pt idx="4">
                  <c:v>22800</c:v>
                </c:pt>
                <c:pt idx="5">
                  <c:v>25900</c:v>
                </c:pt>
                <c:pt idx="6">
                  <c:v>28700</c:v>
                </c:pt>
                <c:pt idx="7">
                  <c:v>33670</c:v>
                </c:pt>
                <c:pt idx="8">
                  <c:v>31420</c:v>
                </c:pt>
                <c:pt idx="9">
                  <c:v>37420</c:v>
                </c:pt>
                <c:pt idx="10">
                  <c:v>42288</c:v>
                </c:pt>
                <c:pt idx="11">
                  <c:v>27060</c:v>
                </c:pt>
                <c:pt idx="12">
                  <c:v>35330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CF-4C0F-AAA3-0F85C627A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66552640"/>
        <c:axId val="666552968"/>
      </c:barChart>
      <c:lineChart>
        <c:grouping val="standard"/>
        <c:varyColors val="0"/>
        <c:ser>
          <c:idx val="5"/>
          <c:order val="5"/>
          <c:tx>
            <c:strRef>
              <c:f>Surfaces_2010_2022_Ndie_France!$I$13</c:f>
              <c:strCache>
                <c:ptCount val="1"/>
                <c:pt idx="0">
                  <c:v>Part Normandie/ 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722222222222224E-2"/>
                  <c:y val="-4.088050314465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CF-4C0F-AAA3-0F85C627A15E}"/>
                </c:ext>
              </c:extLst>
            </c:dLbl>
            <c:dLbl>
              <c:idx val="1"/>
              <c:layout>
                <c:manualLayout>
                  <c:x val="-2.7777777777777801E-2"/>
                  <c:y val="-3.773584905660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CF-4C0F-AAA3-0F85C627A15E}"/>
                </c:ext>
              </c:extLst>
            </c:dLbl>
            <c:dLbl>
              <c:idx val="2"/>
              <c:layout>
                <c:manualLayout>
                  <c:x val="-3.0092592592592591E-2"/>
                  <c:y val="-4.0880503144654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CF-4C0F-AAA3-0F85C627A15E}"/>
                </c:ext>
              </c:extLst>
            </c:dLbl>
            <c:dLbl>
              <c:idx val="3"/>
              <c:layout>
                <c:manualLayout>
                  <c:x val="-2.3148148148148192E-2"/>
                  <c:y val="-3.7735849056603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CF-4C0F-AAA3-0F85C627A15E}"/>
                </c:ext>
              </c:extLst>
            </c:dLbl>
            <c:dLbl>
              <c:idx val="4"/>
              <c:layout>
                <c:manualLayout>
                  <c:x val="-2.5462962962963048E-2"/>
                  <c:y val="-3.7735849056603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CF-4C0F-AAA3-0F85C627A15E}"/>
                </c:ext>
              </c:extLst>
            </c:dLbl>
            <c:dLbl>
              <c:idx val="5"/>
              <c:layout>
                <c:manualLayout>
                  <c:x val="-2.5462962962962962E-2"/>
                  <c:y val="-4.0880503144654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CF-4C0F-AAA3-0F85C627A15E}"/>
                </c:ext>
              </c:extLst>
            </c:dLbl>
            <c:dLbl>
              <c:idx val="6"/>
              <c:layout>
                <c:manualLayout>
                  <c:x val="-2.7777777777777776E-2"/>
                  <c:y val="-4.08805031446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CF-4C0F-AAA3-0F85C627A15E}"/>
                </c:ext>
              </c:extLst>
            </c:dLbl>
            <c:dLbl>
              <c:idx val="7"/>
              <c:layout>
                <c:manualLayout>
                  <c:x val="-2.3148148148148234E-2"/>
                  <c:y val="-3.7735849056603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CF-4C0F-AAA3-0F85C627A15E}"/>
                </c:ext>
              </c:extLst>
            </c:dLbl>
            <c:dLbl>
              <c:idx val="8"/>
              <c:layout>
                <c:manualLayout>
                  <c:x val="-2.0833333333333332E-2"/>
                  <c:y val="-4.088050314465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CF-4C0F-AAA3-0F85C627A15E}"/>
                </c:ext>
              </c:extLst>
            </c:dLbl>
            <c:dLbl>
              <c:idx val="9"/>
              <c:layout>
                <c:manualLayout>
                  <c:x val="-3.0092592592592508E-2"/>
                  <c:y val="-3.4591194968553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CF-4C0F-AAA3-0F85C627A15E}"/>
                </c:ext>
              </c:extLst>
            </c:dLbl>
            <c:dLbl>
              <c:idx val="10"/>
              <c:layout>
                <c:manualLayout>
                  <c:x val="4.6296296296296294E-3"/>
                  <c:y val="-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CF-4C0F-AAA3-0F85C627A15E}"/>
                </c:ext>
              </c:extLst>
            </c:dLbl>
            <c:dLbl>
              <c:idx val="11"/>
              <c:layout>
                <c:manualLayout>
                  <c:x val="-2.5462962962962962E-2"/>
                  <c:y val="-5.660377358490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CCF-4C0F-AAA3-0F85C627A15E}"/>
                </c:ext>
              </c:extLst>
            </c:dLbl>
            <c:dLbl>
              <c:idx val="12"/>
              <c:layout>
                <c:manualLayout>
                  <c:x val="-2.014228072237239E-2"/>
                  <c:y val="-2.8301886792452831E-2"/>
                </c:manualLayout>
              </c:layout>
              <c:tx>
                <c:rich>
                  <a:bodyPr/>
                  <a:lstStyle/>
                  <a:p>
                    <a:fld id="{001AB4F0-A199-47C4-9E39-C94087CB8C3E}" type="VALUE">
                      <a:rPr lang="en-US"/>
                      <a:pPr/>
                      <a:t>[VALEUR]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373134328358211E-2"/>
                      <c:h val="4.869509235873817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CCF-4C0F-AAA3-0F85C627A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Surfaces_2010_2022_Ndie_France!$J$7:$V$7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Surfaces_2010_2022_Ndie_France!$J$13:$V$13</c:f>
              <c:numCache>
                <c:formatCode>#,##0</c:formatCode>
                <c:ptCount val="13"/>
                <c:pt idx="0">
                  <c:v>61.975201218185774</c:v>
                </c:pt>
                <c:pt idx="1">
                  <c:v>63.847890826979089</c:v>
                </c:pt>
                <c:pt idx="2">
                  <c:v>64.104911835071036</c:v>
                </c:pt>
                <c:pt idx="3">
                  <c:v>62.99290059189061</c:v>
                </c:pt>
                <c:pt idx="4">
                  <c:v>63.33532665570339</c:v>
                </c:pt>
                <c:pt idx="5">
                  <c:v>62.157763254182541</c:v>
                </c:pt>
                <c:pt idx="6">
                  <c:v>61.71997429508788</c:v>
                </c:pt>
                <c:pt idx="7">
                  <c:v>65.844415771774578</c:v>
                </c:pt>
                <c:pt idx="8">
                  <c:v>56.996744387361446</c:v>
                </c:pt>
                <c:pt idx="9">
                  <c:v>60.013097040887324</c:v>
                </c:pt>
                <c:pt idx="10">
                  <c:v>59.879708768597659</c:v>
                </c:pt>
                <c:pt idx="11">
                  <c:v>49.667785890671354</c:v>
                </c:pt>
                <c:pt idx="12">
                  <c:v>58.231611893583725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CCF-4C0F-AAA3-0F85C627A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243136"/>
        <c:axId val="676244120"/>
      </c:lineChart>
      <c:catAx>
        <c:axId val="66655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666552968"/>
        <c:crosses val="autoZero"/>
        <c:auto val="1"/>
        <c:lblAlgn val="ctr"/>
        <c:lblOffset val="100"/>
        <c:noMultiLvlLbl val="0"/>
      </c:catAx>
      <c:valAx>
        <c:axId val="66655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 b="1"/>
                  <a:t>Surfaces de lin (en ha)</a:t>
                </a:r>
              </a:p>
            </c:rich>
          </c:tx>
          <c:layout>
            <c:manualLayout>
              <c:xMode val="edge"/>
              <c:yMode val="edge"/>
              <c:x val="2.5870646766169153E-2"/>
              <c:y val="0.25421482692021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666552640"/>
        <c:crosses val="autoZero"/>
        <c:crossBetween val="between"/>
      </c:valAx>
      <c:valAx>
        <c:axId val="6762441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r>
                  <a:rPr lang="en-US" b="1"/>
                  <a:t>Part des surfaces</a:t>
                </a:r>
              </a:p>
              <a:p>
                <a:pPr>
                  <a:defRPr b="1"/>
                </a:pPr>
                <a:r>
                  <a:rPr lang="en-US" b="1"/>
                  <a:t> Normandie/France (en %)</a:t>
                </a:r>
              </a:p>
            </c:rich>
          </c:tx>
          <c:layout>
            <c:manualLayout>
              <c:xMode val="edge"/>
              <c:yMode val="edge"/>
              <c:x val="0.93882587064676615"/>
              <c:y val="0.2747650175803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rianne" panose="02000000000000000000" pitchFamily="50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676243136"/>
        <c:crosses val="max"/>
        <c:crossBetween val="between"/>
      </c:valAx>
      <c:catAx>
        <c:axId val="67624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6244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fr-FR" sz="1200"/>
              <a:t>Exploitations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[1]Feuil1!$B$15</c:f>
              <c:strCache>
                <c:ptCount val="1"/>
                <c:pt idx="0">
                  <c:v>micro et petites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x 2,6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55-4928-96B2-38779F1F92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[1]Feuil1!$C$14:$D$14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[1]Feuil1!$C$15:$D$15</c:f>
              <c:numCache>
                <c:formatCode>General</c:formatCode>
                <c:ptCount val="2"/>
                <c:pt idx="0">
                  <c:v>235</c:v>
                </c:pt>
                <c:pt idx="1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5-4928-96B2-38779F1F926C}"/>
            </c:ext>
          </c:extLst>
        </c:ser>
        <c:ser>
          <c:idx val="1"/>
          <c:order val="1"/>
          <c:tx>
            <c:strRef>
              <c:f>[1]Feuil1!$B$16</c:f>
              <c:strCache>
                <c:ptCount val="1"/>
                <c:pt idx="0">
                  <c:v>moyennes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x 1,4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55-4928-96B2-38779F1F92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[1]Feuil1!$C$14:$D$14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[1]Feuil1!$C$16:$D$16</c:f>
              <c:numCache>
                <c:formatCode>General</c:formatCode>
                <c:ptCount val="2"/>
                <c:pt idx="0">
                  <c:v>1264</c:v>
                </c:pt>
                <c:pt idx="1">
                  <c:v>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55-4928-96B2-38779F1F926C}"/>
            </c:ext>
          </c:extLst>
        </c:ser>
        <c:ser>
          <c:idx val="2"/>
          <c:order val="2"/>
          <c:tx>
            <c:strRef>
              <c:f>[1]Feuil1!$B$17</c:f>
              <c:strCache>
                <c:ptCount val="1"/>
                <c:pt idx="0">
                  <c:v>grandes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x 1,7*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55-4928-96B2-38779F1F92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[1]Feuil1!$C$14:$D$14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[1]Feuil1!$C$17:$D$17</c:f>
              <c:numCache>
                <c:formatCode>General</c:formatCode>
                <c:ptCount val="2"/>
                <c:pt idx="0">
                  <c:v>1372</c:v>
                </c:pt>
                <c:pt idx="1">
                  <c:v>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55-4928-96B2-38779F1F9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973912"/>
        <c:axId val="47897424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[1]Feuil1!$C$14:$D$14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2010</c:v>
                      </c:pt>
                      <c:pt idx="1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Feuil1!#REF!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D55-4928-96B2-38779F1F926C}"/>
                  </c:ext>
                </c:extLst>
              </c15:ser>
            </c15:filteredBarSeries>
          </c:ext>
        </c:extLst>
      </c:barChart>
      <c:catAx>
        <c:axId val="478973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478974240"/>
        <c:crosses val="autoZero"/>
        <c:auto val="1"/>
        <c:lblAlgn val="ctr"/>
        <c:lblOffset val="100"/>
        <c:noMultiLvlLbl val="0"/>
      </c:catAx>
      <c:valAx>
        <c:axId val="47897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47897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r>
              <a:rPr lang="fr-FR"/>
              <a:t>Surfaces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[1]Feuil1!$B$21</c:f>
              <c:strCache>
                <c:ptCount val="1"/>
                <c:pt idx="0">
                  <c:v>micro et petites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6.3326844723830014E-17"/>
                  <c:y val="-5.80972997107028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x 3,1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26-4014-96FB-80D5BEF473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[1]Feuil1!$C$20:$D$20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[1]Feuil1!$C$21:$D$21</c:f>
              <c:numCache>
                <c:formatCode>General</c:formatCode>
                <c:ptCount val="2"/>
                <c:pt idx="0">
                  <c:v>1365.5000000000014</c:v>
                </c:pt>
                <c:pt idx="1">
                  <c:v>4254.12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6-4014-96FB-80D5BEF47300}"/>
            </c:ext>
          </c:extLst>
        </c:ser>
        <c:ser>
          <c:idx val="1"/>
          <c:order val="1"/>
          <c:tx>
            <c:strRef>
              <c:f>[1]Feuil1!$B$22</c:f>
              <c:strCache>
                <c:ptCount val="1"/>
                <c:pt idx="0">
                  <c:v>moyennes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x 2,1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26-4014-96FB-80D5BEF473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[1]Feuil1!$C$20:$D$20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[1]Feuil1!$C$22:$D$22</c:f>
              <c:numCache>
                <c:formatCode>General</c:formatCode>
                <c:ptCount val="2"/>
                <c:pt idx="0">
                  <c:v>11688.559999999998</c:v>
                </c:pt>
                <c:pt idx="1">
                  <c:v>24279.8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6-4014-96FB-80D5BEF47300}"/>
            </c:ext>
          </c:extLst>
        </c:ser>
        <c:ser>
          <c:idx val="2"/>
          <c:order val="2"/>
          <c:tx>
            <c:strRef>
              <c:f>[1]Feuil1!$B$23</c:f>
              <c:strCache>
                <c:ptCount val="1"/>
                <c:pt idx="0">
                  <c:v>grandes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26-4014-96FB-80D5BEF4730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26-4014-96FB-80D5BEF47300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x 2,7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26-4014-96FB-80D5BEF473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[1]Feuil1!$C$20:$D$20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[1]Feuil1!$C$23:$D$23</c:f>
              <c:numCache>
                <c:formatCode>General</c:formatCode>
                <c:ptCount val="2"/>
                <c:pt idx="0">
                  <c:v>21134.530000000028</c:v>
                </c:pt>
                <c:pt idx="1">
                  <c:v>56587.39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26-4014-96FB-80D5BEF47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4434336"/>
        <c:axId val="544436632"/>
      </c:barChart>
      <c:catAx>
        <c:axId val="54443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4436632"/>
        <c:crosses val="autoZero"/>
        <c:auto val="1"/>
        <c:lblAlgn val="ctr"/>
        <c:lblOffset val="100"/>
        <c:noMultiLvlLbl val="0"/>
      </c:catAx>
      <c:valAx>
        <c:axId val="54443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/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443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70228721409825"/>
          <c:y val="0.94416809814479674"/>
          <c:w val="0.85768862225555142"/>
          <c:h val="4.8463383492120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Marianne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1002940</xdr:colOff>
      <xdr:row>7</xdr:row>
      <xdr:rowOff>186399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9840" cy="1704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4</xdr:row>
      <xdr:rowOff>177800</xdr:rowOff>
    </xdr:from>
    <xdr:to>
      <xdr:col>5</xdr:col>
      <xdr:colOff>641350</xdr:colOff>
      <xdr:row>24</xdr:row>
      <xdr:rowOff>44450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641350</xdr:colOff>
      <xdr:row>4</xdr:row>
      <xdr:rowOff>177800</xdr:rowOff>
    </xdr:from>
    <xdr:to>
      <xdr:col>11</xdr:col>
      <xdr:colOff>615950</xdr:colOff>
      <xdr:row>24</xdr:row>
      <xdr:rowOff>50800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546100</xdr:colOff>
      <xdr:row>71</xdr:row>
      <xdr:rowOff>158750</xdr:rowOff>
    </xdr:from>
    <xdr:to>
      <xdr:col>9</xdr:col>
      <xdr:colOff>317500</xdr:colOff>
      <xdr:row>72</xdr:row>
      <xdr:rowOff>146050</xdr:rowOff>
    </xdr:to>
    <xdr:cxnSp macro="">
      <xdr:nvCxnSpPr>
        <xdr:cNvPr id="8" name="Connecteur en angle 7"/>
        <xdr:cNvCxnSpPr/>
      </xdr:nvCxnSpPr>
      <xdr:spPr>
        <a:xfrm rot="10800000" flipV="1">
          <a:off x="7816850" y="15557500"/>
          <a:ext cx="533400" cy="171450"/>
        </a:xfrm>
        <a:prstGeom prst="bentConnector3">
          <a:avLst/>
        </a:prstGeom>
        <a:ln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0.37107</cdr:x>
      <cdr:y>0.38261</cdr:y>
    </cdr:from>
    <cdr:to>
      <cdr:x>0.62486</cdr:x>
      <cdr:y>0.5372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84526" y="2514600"/>
          <a:ext cx="2178050" cy="101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0.34679</cdr:x>
      <cdr:y>0.29577</cdr:y>
    </cdr:from>
    <cdr:to>
      <cdr:x>0.66669</cdr:x>
      <cdr:y>0.6297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534893" y="1049890"/>
          <a:ext cx="1415861" cy="1185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>
              <a:latin typeface="Marianne" panose="02000000000000000000" pitchFamily="50" charset="0"/>
            </a:rPr>
            <a:t>Production totale française </a:t>
          </a:r>
        </a:p>
        <a:p xmlns:a="http://schemas.openxmlformats.org/drawingml/2006/main">
          <a:pPr algn="ctr"/>
          <a:r>
            <a:rPr lang="fr-FR" sz="1600" b="1">
              <a:latin typeface="Marianne" panose="02000000000000000000" pitchFamily="50" charset="0"/>
            </a:rPr>
            <a:t>3 720 995</a:t>
          </a:r>
          <a:r>
            <a:rPr lang="fr-FR" sz="1100" baseline="0">
              <a:latin typeface="Marianne" panose="02000000000000000000" pitchFamily="50" charset="0"/>
            </a:rPr>
            <a:t> q</a:t>
          </a:r>
        </a:p>
        <a:p xmlns:a="http://schemas.openxmlformats.org/drawingml/2006/main">
          <a:pPr algn="ctr"/>
          <a:endParaRPr lang="fr-FR" sz="800" baseline="0">
            <a:latin typeface="Marianne" panose="02000000000000000000" pitchFamily="50" charset="0"/>
          </a:endParaRPr>
        </a:p>
        <a:p xmlns:a="http://schemas.openxmlformats.org/drawingml/2006/main">
          <a:pPr algn="ctr"/>
          <a:r>
            <a:rPr lang="fr-FR" sz="1600" b="1" baseline="0">
              <a:latin typeface="Marianne" panose="02000000000000000000" pitchFamily="50" charset="0"/>
            </a:rPr>
            <a:t>2010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0.73926</cdr:x>
      <cdr:y>0.66023</cdr:y>
    </cdr:from>
    <cdr:to>
      <cdr:x>0.9627</cdr:x>
      <cdr:y>0.75492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271928" y="2343585"/>
          <a:ext cx="988922" cy="33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chemeClr val="accent1"/>
              </a:solidFill>
              <a:latin typeface="Marianne" panose="02000000000000000000" pitchFamily="50" charset="0"/>
            </a:rPr>
            <a:t>2 520 736 q</a:t>
          </a:r>
        </a:p>
      </cdr:txBody>
    </cdr:sp>
  </cdr:relSizeAnchor>
  <cdr:relSizeAnchor xmlns:cdr="http://schemas.openxmlformats.org/drawingml/2006/chartDrawing">
    <cdr:from>
      <cdr:x>0.72227</cdr:x>
      <cdr:y>0.57102</cdr:y>
    </cdr:from>
    <cdr:to>
      <cdr:x>0.77545</cdr:x>
      <cdr:y>0.64185</cdr:y>
    </cdr:to>
    <cdr:cxnSp macro="">
      <cdr:nvCxnSpPr>
        <cdr:cNvPr id="6" name="Connecteur en angle 5"/>
        <cdr:cNvCxnSpPr/>
      </cdr:nvCxnSpPr>
      <cdr:spPr>
        <a:xfrm xmlns:a="http://schemas.openxmlformats.org/drawingml/2006/main" rot="16200000" flipH="1">
          <a:off x="3188697" y="2034929"/>
          <a:ext cx="251437" cy="235392"/>
        </a:xfrm>
        <a:prstGeom xmlns:a="http://schemas.openxmlformats.org/drawingml/2006/main" prst="bentConnector3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0.02459</cdr:x>
      <cdr:y>0.37857</cdr:y>
    </cdr:from>
    <cdr:to>
      <cdr:x>0.23783</cdr:x>
      <cdr:y>0.52236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112269" y="1343791"/>
          <a:ext cx="973581" cy="510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chemeClr val="accent2"/>
              </a:solidFill>
              <a:latin typeface="Marianne" panose="02000000000000000000" pitchFamily="50" charset="0"/>
            </a:rPr>
            <a:t>1 062 579 q</a:t>
          </a:r>
        </a:p>
      </cdr:txBody>
    </cdr:sp>
  </cdr:relSizeAnchor>
  <cdr:relSizeAnchor xmlns:cdr="http://schemas.openxmlformats.org/drawingml/2006/chartDrawing">
    <cdr:from>
      <cdr:x>0.18522</cdr:x>
      <cdr:y>0.34061</cdr:y>
    </cdr:from>
    <cdr:to>
      <cdr:x>0.258</cdr:x>
      <cdr:y>0.37116</cdr:y>
    </cdr:to>
    <cdr:cxnSp macro="">
      <cdr:nvCxnSpPr>
        <cdr:cNvPr id="11" name="Connecteur en angle 10"/>
        <cdr:cNvCxnSpPr/>
      </cdr:nvCxnSpPr>
      <cdr:spPr>
        <a:xfrm xmlns:a="http://schemas.openxmlformats.org/drawingml/2006/main" rot="10800000" flipV="1">
          <a:off x="819791" y="1209040"/>
          <a:ext cx="322114" cy="108462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0.31543</cdr:x>
      <cdr:y>0.32823</cdr:y>
    </cdr:from>
    <cdr:to>
      <cdr:x>0.67705</cdr:x>
      <cdr:y>0.67714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03953" y="1194296"/>
          <a:ext cx="1494882" cy="1269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>
              <a:latin typeface="Marianne" panose="02000000000000000000" pitchFamily="50" charset="0"/>
            </a:rPr>
            <a:t>Production</a:t>
          </a:r>
          <a:r>
            <a:rPr lang="fr-FR" sz="1100" baseline="0">
              <a:latin typeface="Marianne" panose="02000000000000000000" pitchFamily="50" charset="0"/>
            </a:rPr>
            <a:t> totale </a:t>
          </a:r>
        </a:p>
        <a:p xmlns:a="http://schemas.openxmlformats.org/drawingml/2006/main">
          <a:pPr algn="ctr"/>
          <a:r>
            <a:rPr lang="fr-FR" sz="1100" baseline="0">
              <a:latin typeface="Marianne" panose="02000000000000000000" pitchFamily="50" charset="0"/>
            </a:rPr>
            <a:t>française </a:t>
          </a:r>
        </a:p>
        <a:p xmlns:a="http://schemas.openxmlformats.org/drawingml/2006/main">
          <a:pPr algn="ctr"/>
          <a:r>
            <a:rPr lang="fr-FR" sz="1800" b="1" baseline="0">
              <a:latin typeface="Marianne" panose="02000000000000000000" pitchFamily="50" charset="0"/>
            </a:rPr>
            <a:t>6 526793 </a:t>
          </a:r>
          <a:r>
            <a:rPr lang="fr-FR" sz="1100" b="0" baseline="0">
              <a:latin typeface="Marianne" panose="02000000000000000000" pitchFamily="50" charset="0"/>
            </a:rPr>
            <a:t>q</a:t>
          </a:r>
        </a:p>
        <a:p xmlns:a="http://schemas.openxmlformats.org/drawingml/2006/main">
          <a:pPr algn="ctr"/>
          <a:endParaRPr lang="fr-FR" sz="800" b="1" baseline="0">
            <a:latin typeface="Marianne" panose="02000000000000000000" pitchFamily="50" charset="0"/>
          </a:endParaRPr>
        </a:p>
        <a:p xmlns:a="http://schemas.openxmlformats.org/drawingml/2006/main">
          <a:pPr algn="ctr"/>
          <a:r>
            <a:rPr lang="fr-FR" sz="1600" b="1" baseline="0">
              <a:latin typeface="Marianne" panose="02000000000000000000" pitchFamily="50" charset="0"/>
            </a:rPr>
            <a:t>2022</a:t>
          </a:r>
        </a:p>
        <a:p xmlns:a="http://schemas.openxmlformats.org/drawingml/2006/main">
          <a:endParaRPr lang="fr-FR" sz="1100">
            <a:latin typeface="Marianne" panose="02000000000000000000" pitchFamily="50" charset="0"/>
          </a:endParaRPr>
        </a:p>
      </cdr:txBody>
    </cdr:sp>
  </cdr:relSizeAnchor>
  <cdr:relSizeAnchor xmlns:cdr="http://schemas.openxmlformats.org/drawingml/2006/chartDrawing">
    <cdr:from>
      <cdr:x>0.71776</cdr:x>
      <cdr:y>0.56026</cdr:y>
    </cdr:from>
    <cdr:to>
      <cdr:x>0.76869</cdr:x>
      <cdr:y>0.62043</cdr:y>
    </cdr:to>
    <cdr:cxnSp macro="">
      <cdr:nvCxnSpPr>
        <cdr:cNvPr id="6" name="Connecteur en angle 5"/>
        <cdr:cNvCxnSpPr/>
      </cdr:nvCxnSpPr>
      <cdr:spPr>
        <a:xfrm xmlns:a="http://schemas.openxmlformats.org/drawingml/2006/main" rot="16200000" flipH="1">
          <a:off x="3252148" y="2006615"/>
          <a:ext cx="216257" cy="230265"/>
        </a:xfrm>
        <a:prstGeom xmlns:a="http://schemas.openxmlformats.org/drawingml/2006/main" prst="bentConnector3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0.78527</cdr:x>
      <cdr:y>0.72636</cdr:y>
    </cdr:from>
    <cdr:to>
      <cdr:x>0.97522</cdr:x>
      <cdr:y>0.7808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3622675" y="3219450"/>
          <a:ext cx="8763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0.71461</cdr:x>
      <cdr:y>0.63254</cdr:y>
    </cdr:from>
    <cdr:to>
      <cdr:x>0.97235</cdr:x>
      <cdr:y>0.70332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2954109" y="2301512"/>
          <a:ext cx="1065440" cy="257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chemeClr val="accent1"/>
              </a:solidFill>
              <a:latin typeface="Marianne" panose="02000000000000000000" pitchFamily="50" charset="0"/>
            </a:rPr>
            <a:t>4 056 050 q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0.167</cdr:x>
      <cdr:y>0.4276</cdr:y>
    </cdr:from>
    <cdr:to>
      <cdr:x>0.24492</cdr:x>
      <cdr:y>0.45741</cdr:y>
    </cdr:to>
    <cdr:cxnSp macro="">
      <cdr:nvCxnSpPr>
        <cdr:cNvPr id="10" name="Connecteur en angle 9"/>
        <cdr:cNvCxnSpPr/>
      </cdr:nvCxnSpPr>
      <cdr:spPr>
        <a:xfrm xmlns:a="http://schemas.openxmlformats.org/drawingml/2006/main" rot="10800000" flipV="1">
          <a:off x="755029" y="1536826"/>
          <a:ext cx="352292" cy="107140"/>
        </a:xfrm>
        <a:prstGeom xmlns:a="http://schemas.openxmlformats.org/drawingml/2006/main" prst="bentConnector3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0.4712</cdr:y>
    </cdr:from>
    <cdr:to>
      <cdr:x>0.22721</cdr:x>
      <cdr:y>0.58464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1714500"/>
          <a:ext cx="996950" cy="4127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chemeClr val="accent2"/>
              </a:solidFill>
              <a:latin typeface="Marianne" panose="02000000000000000000" pitchFamily="50" charset="0"/>
            </a:rPr>
            <a:t>2 189 106 q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12700</xdr:rowOff>
    </xdr:from>
    <xdr:to>
      <xdr:col>5</xdr:col>
      <xdr:colOff>717550</xdr:colOff>
      <xdr:row>23</xdr:row>
      <xdr:rowOff>50800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234950</xdr:colOff>
      <xdr:row>6</xdr:row>
      <xdr:rowOff>19050</xdr:rowOff>
    </xdr:from>
    <xdr:to>
      <xdr:col>6</xdr:col>
      <xdr:colOff>298450</xdr:colOff>
      <xdr:row>23</xdr:row>
      <xdr:rowOff>209550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3175</xdr:colOff>
      <xdr:row>6</xdr:row>
      <xdr:rowOff>12700</xdr:rowOff>
    </xdr:from>
    <xdr:to>
      <xdr:col>10</xdr:col>
      <xdr:colOff>584200</xdr:colOff>
      <xdr:row>24</xdr:row>
      <xdr:rowOff>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ise/g-diffusion/p-publications/a-AGRESTE_ESSENTIEL/d-2023/f-Fiche_filiere-lin_2023/20240208-dimension-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4">
          <cell r="C14">
            <v>2010</v>
          </cell>
          <cell r="D14">
            <v>2020</v>
          </cell>
        </row>
        <row r="15">
          <cell r="B15" t="str">
            <v>micro et petites</v>
          </cell>
          <cell r="C15">
            <v>235</v>
          </cell>
          <cell r="D15">
            <v>616</v>
          </cell>
        </row>
        <row r="16">
          <cell r="B16" t="str">
            <v>moyennes</v>
          </cell>
          <cell r="C16">
            <v>1264</v>
          </cell>
          <cell r="D16">
            <v>1817</v>
          </cell>
        </row>
        <row r="17">
          <cell r="B17" t="str">
            <v>grandes</v>
          </cell>
          <cell r="C17">
            <v>1372</v>
          </cell>
          <cell r="D17">
            <v>2344</v>
          </cell>
        </row>
        <row r="20">
          <cell r="C20">
            <v>2010</v>
          </cell>
          <cell r="D20">
            <v>2020</v>
          </cell>
        </row>
        <row r="21">
          <cell r="B21" t="str">
            <v>micro et petites</v>
          </cell>
          <cell r="C21">
            <v>1365.5000000000014</v>
          </cell>
          <cell r="D21">
            <v>4254.12</v>
          </cell>
        </row>
        <row r="22">
          <cell r="B22" t="str">
            <v>moyennes</v>
          </cell>
          <cell r="C22">
            <v>11688.559999999998</v>
          </cell>
          <cell r="D22">
            <v>24279.8</v>
          </cell>
        </row>
        <row r="23">
          <cell r="B23" t="str">
            <v>grandes</v>
          </cell>
          <cell r="C23">
            <v>21134.530000000028</v>
          </cell>
          <cell r="D23">
            <v>56587.39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7"/>
  <sheetViews>
    <sheetView workbookViewId="0">
      <selection activeCell="D15" sqref="D15"/>
    </sheetView>
  </sheetViews>
  <sheetFormatPr baseColWidth="10" defaultColWidth="11.453125" defaultRowHeight="17.5" x14ac:dyDescent="0.5"/>
  <cols>
    <col min="1" max="1" width="41.90625" style="3" customWidth="1"/>
    <col min="2" max="2" width="25" style="3" customWidth="1"/>
    <col min="3" max="3" width="123.36328125" style="3" customWidth="1"/>
    <col min="4" max="4" width="35.1796875" style="3" customWidth="1"/>
    <col min="5" max="16384" width="11.453125" style="3"/>
  </cols>
  <sheetData>
    <row r="7" spans="1:4" s="1" customFormat="1" ht="24.5" x14ac:dyDescent="0.65">
      <c r="A7" s="117"/>
      <c r="B7" s="117"/>
      <c r="C7" s="117"/>
      <c r="D7" s="117"/>
    </row>
    <row r="9" spans="1:4" ht="22" x14ac:dyDescent="0.6">
      <c r="A9" s="2" t="s">
        <v>142</v>
      </c>
    </row>
    <row r="10" spans="1:4" x14ac:dyDescent="0.5">
      <c r="A10" s="3" t="s">
        <v>60</v>
      </c>
    </row>
    <row r="11" spans="1:4" x14ac:dyDescent="0.5">
      <c r="A11" s="3" t="s">
        <v>141</v>
      </c>
    </row>
    <row r="13" spans="1:4" ht="22" x14ac:dyDescent="0.6">
      <c r="A13" s="118" t="s">
        <v>61</v>
      </c>
      <c r="B13" s="118"/>
      <c r="C13" s="118"/>
      <c r="D13" s="118"/>
    </row>
    <row r="15" spans="1:4" x14ac:dyDescent="0.5">
      <c r="A15" s="4" t="s">
        <v>111</v>
      </c>
      <c r="B15" s="5" t="s">
        <v>62</v>
      </c>
      <c r="C15" s="6" t="s">
        <v>157</v>
      </c>
      <c r="D15" s="41" t="s">
        <v>109</v>
      </c>
    </row>
    <row r="16" spans="1:4" x14ac:dyDescent="0.5">
      <c r="A16" s="4" t="s">
        <v>111</v>
      </c>
      <c r="B16" s="5" t="s">
        <v>63</v>
      </c>
      <c r="C16" s="7" t="s">
        <v>136</v>
      </c>
      <c r="D16" s="41" t="s">
        <v>110</v>
      </c>
    </row>
    <row r="17" spans="1:4" x14ac:dyDescent="0.5">
      <c r="A17" s="4" t="s">
        <v>111</v>
      </c>
      <c r="B17" s="5" t="s">
        <v>62</v>
      </c>
      <c r="C17" s="5" t="s">
        <v>105</v>
      </c>
      <c r="D17" s="41" t="s">
        <v>113</v>
      </c>
    </row>
    <row r="18" spans="1:4" x14ac:dyDescent="0.5">
      <c r="A18" s="4" t="s">
        <v>111</v>
      </c>
      <c r="B18" s="5" t="s">
        <v>63</v>
      </c>
      <c r="C18" s="5" t="s">
        <v>158</v>
      </c>
      <c r="D18" s="41" t="s">
        <v>114</v>
      </c>
    </row>
    <row r="19" spans="1:4" s="8" customFormat="1" x14ac:dyDescent="0.5"/>
    <row r="20" spans="1:4" ht="35" x14ac:dyDescent="0.5">
      <c r="A20" s="56" t="s">
        <v>64</v>
      </c>
      <c r="B20" s="57" t="s">
        <v>63</v>
      </c>
      <c r="C20" s="81" t="s">
        <v>151</v>
      </c>
      <c r="D20" s="58" t="s">
        <v>64</v>
      </c>
    </row>
    <row r="21" spans="1:4" ht="35" customHeight="1" x14ac:dyDescent="0.5">
      <c r="A21" s="4" t="s">
        <v>64</v>
      </c>
      <c r="B21" s="5" t="s">
        <v>62</v>
      </c>
      <c r="C21" s="81" t="s">
        <v>144</v>
      </c>
      <c r="D21" s="41" t="s">
        <v>145</v>
      </c>
    </row>
    <row r="22" spans="1:4" s="8" customFormat="1" x14ac:dyDescent="0.5">
      <c r="A22" s="55"/>
      <c r="C22" s="59"/>
      <c r="D22" s="59"/>
    </row>
    <row r="23" spans="1:4" s="8" customFormat="1" x14ac:dyDescent="0.5"/>
    <row r="24" spans="1:4" s="8" customFormat="1" x14ac:dyDescent="0.5"/>
    <row r="25" spans="1:4" s="8" customFormat="1" x14ac:dyDescent="0.5">
      <c r="A25" s="55"/>
      <c r="D25" s="82"/>
    </row>
    <row r="26" spans="1:4" s="8" customFormat="1" x14ac:dyDescent="0.5">
      <c r="A26" s="55"/>
    </row>
    <row r="27" spans="1:4" s="8" customFormat="1" x14ac:dyDescent="0.5"/>
  </sheetData>
  <mergeCells count="2">
    <mergeCell ref="A7:D7"/>
    <mergeCell ref="A13:D13"/>
  </mergeCells>
  <hyperlinks>
    <hyperlink ref="D15" location="Production_2010_2022!A1" display="production_2010_2022"/>
    <hyperlink ref="D16" location="Surfaces_2010_2016_2022!A1" display="Surfaces_2010_2016_2022"/>
    <hyperlink ref="D17" location="Surfaces_2010_2022_Ndie_France!A1" display="Surfaces_2010_2022_Ndie_France"/>
    <hyperlink ref="D18" location="Surfaces_exploitations_Bio!A1" display="Surfaces_exploitations-Bio"/>
    <hyperlink ref="D20" location="Exploitations!A1" display="Exploitations"/>
    <hyperlink ref="D21" location="Dimension_eco!A1" display="Dimension_ec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1"/>
  <sheetViews>
    <sheetView tabSelected="1" zoomScaleNormal="100" workbookViewId="0">
      <selection activeCell="N20" sqref="N20"/>
    </sheetView>
  </sheetViews>
  <sheetFormatPr baseColWidth="10" defaultRowHeight="14.5" x14ac:dyDescent="0.35"/>
  <cols>
    <col min="2" max="2" width="27.7265625" bestFit="1" customWidth="1"/>
    <col min="15" max="15" width="20.81640625" customWidth="1"/>
  </cols>
  <sheetData>
    <row r="2" spans="2:17" ht="17.5" x14ac:dyDescent="0.5">
      <c r="B2" s="14" t="s">
        <v>101</v>
      </c>
    </row>
    <row r="3" spans="2:17" ht="17.5" x14ac:dyDescent="0.5">
      <c r="B3" s="3" t="s">
        <v>157</v>
      </c>
    </row>
    <row r="7" spans="2:17" ht="17.5" x14ac:dyDescent="0.5">
      <c r="O7" s="83"/>
      <c r="P7" s="84">
        <v>2010</v>
      </c>
      <c r="Q7" s="84">
        <v>2022</v>
      </c>
    </row>
    <row r="8" spans="2:17" ht="17.5" x14ac:dyDescent="0.5">
      <c r="O8" s="85" t="s">
        <v>66</v>
      </c>
      <c r="P8" s="15">
        <v>2520736</v>
      </c>
      <c r="Q8" s="15">
        <v>4056050</v>
      </c>
    </row>
    <row r="9" spans="2:17" ht="17.5" x14ac:dyDescent="0.5">
      <c r="O9" s="85" t="s">
        <v>77</v>
      </c>
      <c r="P9" s="15">
        <v>1062579</v>
      </c>
      <c r="Q9" s="15">
        <v>2189106</v>
      </c>
    </row>
    <row r="10" spans="2:17" ht="17.5" x14ac:dyDescent="0.5">
      <c r="O10" s="85" t="s">
        <v>72</v>
      </c>
      <c r="P10" s="15">
        <v>22460</v>
      </c>
      <c r="Q10" s="15">
        <v>65455</v>
      </c>
    </row>
    <row r="11" spans="2:17" ht="17.5" x14ac:dyDescent="0.5">
      <c r="O11" s="85" t="s">
        <v>76</v>
      </c>
      <c r="P11" s="15">
        <v>89756</v>
      </c>
      <c r="Q11" s="15">
        <v>148276</v>
      </c>
    </row>
    <row r="12" spans="2:17" ht="20" customHeight="1" x14ac:dyDescent="0.5">
      <c r="O12" s="86" t="s">
        <v>108</v>
      </c>
      <c r="P12" s="15">
        <v>25464</v>
      </c>
      <c r="Q12" s="15">
        <v>67906</v>
      </c>
    </row>
    <row r="13" spans="2:17" ht="17.5" x14ac:dyDescent="0.5">
      <c r="O13" s="132" t="s">
        <v>155</v>
      </c>
      <c r="P13" s="15">
        <f>SUM(P8:P12)</f>
        <v>3720995</v>
      </c>
      <c r="Q13" s="15">
        <f>SUM(Q8:Q12)</f>
        <v>6526793</v>
      </c>
    </row>
    <row r="26" spans="2:17" x14ac:dyDescent="0.35">
      <c r="C26" s="13" t="s">
        <v>148</v>
      </c>
    </row>
    <row r="29" spans="2:17" ht="17.5" x14ac:dyDescent="0.5">
      <c r="B29" s="85"/>
      <c r="C29" s="84">
        <v>2010</v>
      </c>
      <c r="D29" s="84">
        <v>2011</v>
      </c>
      <c r="E29" s="84">
        <v>2012</v>
      </c>
      <c r="F29" s="84">
        <v>2013</v>
      </c>
      <c r="G29" s="84">
        <v>2014</v>
      </c>
      <c r="H29" s="84">
        <v>2015</v>
      </c>
      <c r="I29" s="84">
        <v>2016</v>
      </c>
      <c r="J29" s="84">
        <v>2017</v>
      </c>
      <c r="K29" s="84">
        <v>2018</v>
      </c>
      <c r="L29" s="84">
        <v>2019</v>
      </c>
      <c r="M29" s="84">
        <v>2020</v>
      </c>
      <c r="N29" s="84">
        <v>2021</v>
      </c>
      <c r="O29" s="84">
        <v>2022</v>
      </c>
    </row>
    <row r="30" spans="2:17" ht="17.5" x14ac:dyDescent="0.5">
      <c r="B30" s="4" t="s">
        <v>66</v>
      </c>
      <c r="C30" s="131">
        <v>2520736</v>
      </c>
      <c r="D30" s="15">
        <v>1751985</v>
      </c>
      <c r="E30" s="15">
        <v>2970076</v>
      </c>
      <c r="F30" s="15">
        <v>2824100</v>
      </c>
      <c r="G30" s="15">
        <v>3332750</v>
      </c>
      <c r="H30" s="15">
        <v>3449495</v>
      </c>
      <c r="I30" s="15">
        <v>3777325</v>
      </c>
      <c r="J30" s="15">
        <v>3773570</v>
      </c>
      <c r="K30" s="15">
        <v>4213090</v>
      </c>
      <c r="L30" s="15">
        <v>5278680</v>
      </c>
      <c r="M30" s="15">
        <v>4709836</v>
      </c>
      <c r="N30" s="15">
        <v>3998080</v>
      </c>
      <c r="O30" s="131">
        <v>4056050</v>
      </c>
      <c r="Q30" s="103"/>
    </row>
    <row r="31" spans="2:17" ht="17.5" x14ac:dyDescent="0.5">
      <c r="B31" s="5" t="s">
        <v>77</v>
      </c>
      <c r="C31" s="131">
        <v>1062579</v>
      </c>
      <c r="D31" s="15">
        <v>885756</v>
      </c>
      <c r="E31" s="15">
        <v>1569884</v>
      </c>
      <c r="F31" s="15">
        <v>1627622</v>
      </c>
      <c r="G31" s="15">
        <v>1688002</v>
      </c>
      <c r="H31" s="15">
        <v>1621452</v>
      </c>
      <c r="I31" s="15">
        <v>2026770</v>
      </c>
      <c r="J31" s="15">
        <v>1971063</v>
      </c>
      <c r="K31" s="15">
        <v>2427866</v>
      </c>
      <c r="L31" s="15">
        <v>2930710</v>
      </c>
      <c r="M31" s="15">
        <v>2371788</v>
      </c>
      <c r="N31" s="15">
        <v>2371518</v>
      </c>
      <c r="O31" s="131">
        <v>2189106</v>
      </c>
      <c r="P31" s="61"/>
      <c r="Q31" s="62"/>
    </row>
    <row r="32" spans="2:17" ht="17.5" x14ac:dyDescent="0.5">
      <c r="B32" s="5" t="s">
        <v>76</v>
      </c>
      <c r="C32" s="131">
        <v>89756</v>
      </c>
      <c r="D32" s="15">
        <v>65766</v>
      </c>
      <c r="E32" s="15">
        <v>112725</v>
      </c>
      <c r="F32" s="15">
        <v>109871</v>
      </c>
      <c r="G32" s="15">
        <v>123481</v>
      </c>
      <c r="H32" s="15">
        <v>124617</v>
      </c>
      <c r="I32" s="15">
        <v>141972</v>
      </c>
      <c r="J32" s="15">
        <v>140470</v>
      </c>
      <c r="K32" s="15">
        <v>161883</v>
      </c>
      <c r="L32" s="15">
        <v>192960</v>
      </c>
      <c r="M32" s="15">
        <v>180639</v>
      </c>
      <c r="N32" s="15">
        <v>206760</v>
      </c>
      <c r="O32" s="131">
        <v>148276</v>
      </c>
      <c r="P32" s="61"/>
      <c r="Q32" s="62"/>
    </row>
    <row r="33" spans="2:17" ht="17.5" x14ac:dyDescent="0.5">
      <c r="B33" s="5" t="s">
        <v>72</v>
      </c>
      <c r="C33" s="131">
        <v>22460</v>
      </c>
      <c r="D33" s="15">
        <v>16932</v>
      </c>
      <c r="E33" s="15">
        <v>29555</v>
      </c>
      <c r="F33" s="15">
        <v>30290</v>
      </c>
      <c r="G33" s="15">
        <v>34526</v>
      </c>
      <c r="H33" s="15">
        <v>34759</v>
      </c>
      <c r="I33" s="15">
        <v>39510</v>
      </c>
      <c r="J33" s="15">
        <v>45069</v>
      </c>
      <c r="K33" s="15">
        <v>52823</v>
      </c>
      <c r="L33" s="15">
        <v>62266</v>
      </c>
      <c r="M33" s="15">
        <v>108758</v>
      </c>
      <c r="N33" s="15">
        <v>136944</v>
      </c>
      <c r="O33" s="131">
        <v>65455</v>
      </c>
      <c r="P33" s="61"/>
      <c r="Q33" s="62"/>
    </row>
    <row r="34" spans="2:17" ht="17.5" x14ac:dyDescent="0.5">
      <c r="B34" s="5" t="s">
        <v>70</v>
      </c>
      <c r="C34" s="15">
        <v>20109</v>
      </c>
      <c r="D34" s="15">
        <v>16772</v>
      </c>
      <c r="E34" s="15">
        <v>31666</v>
      </c>
      <c r="F34" s="15">
        <v>27789</v>
      </c>
      <c r="G34" s="15">
        <v>36913</v>
      </c>
      <c r="H34" s="15">
        <v>33782</v>
      </c>
      <c r="I34" s="15">
        <v>39951</v>
      </c>
      <c r="J34" s="15">
        <v>40740</v>
      </c>
      <c r="K34" s="15">
        <v>48503</v>
      </c>
      <c r="L34" s="15">
        <v>59859</v>
      </c>
      <c r="M34" s="15">
        <v>53015</v>
      </c>
      <c r="N34" s="15">
        <v>48321</v>
      </c>
      <c r="O34" s="15">
        <v>46489</v>
      </c>
      <c r="P34" s="61"/>
      <c r="Q34" s="62"/>
    </row>
    <row r="35" spans="2:17" ht="17.5" x14ac:dyDescent="0.5">
      <c r="B35" s="5" t="s">
        <v>74</v>
      </c>
      <c r="C35" s="15">
        <v>0</v>
      </c>
      <c r="D35" s="15">
        <v>3738</v>
      </c>
      <c r="E35" s="15">
        <v>3894</v>
      </c>
      <c r="F35" s="15">
        <v>5094</v>
      </c>
      <c r="G35" s="15">
        <v>4486</v>
      </c>
      <c r="H35" s="15">
        <v>7540</v>
      </c>
      <c r="I35" s="15">
        <v>10855</v>
      </c>
      <c r="J35" s="15">
        <v>7343</v>
      </c>
      <c r="K35" s="15">
        <v>4986</v>
      </c>
      <c r="L35" s="15">
        <v>8572</v>
      </c>
      <c r="M35" s="15">
        <v>14069</v>
      </c>
      <c r="N35" s="15">
        <v>16681</v>
      </c>
      <c r="O35" s="15">
        <v>16881</v>
      </c>
      <c r="P35" s="68"/>
      <c r="Q35" s="62"/>
    </row>
    <row r="36" spans="2:17" ht="17.5" x14ac:dyDescent="0.5">
      <c r="B36" s="5" t="s">
        <v>69</v>
      </c>
      <c r="C36" s="15">
        <v>148</v>
      </c>
      <c r="D36" s="15">
        <v>408</v>
      </c>
      <c r="E36" s="15">
        <v>470</v>
      </c>
      <c r="F36" s="15">
        <v>390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1370</v>
      </c>
      <c r="N36" s="15">
        <v>2453</v>
      </c>
      <c r="O36" s="15">
        <v>1479</v>
      </c>
      <c r="P36" s="68"/>
      <c r="Q36" s="62"/>
    </row>
    <row r="37" spans="2:17" ht="17.5" x14ac:dyDescent="0.5">
      <c r="B37" s="5" t="s">
        <v>73</v>
      </c>
      <c r="C37" s="15">
        <v>4600</v>
      </c>
      <c r="D37" s="15">
        <v>2598</v>
      </c>
      <c r="E37" s="15">
        <v>3780</v>
      </c>
      <c r="F37" s="15">
        <v>3876</v>
      </c>
      <c r="G37" s="15">
        <v>3744</v>
      </c>
      <c r="H37" s="15">
        <v>3082</v>
      </c>
      <c r="I37" s="15">
        <v>2856</v>
      </c>
      <c r="J37" s="15">
        <v>2379</v>
      </c>
      <c r="K37" s="15">
        <v>2340</v>
      </c>
      <c r="L37" s="15">
        <v>2310</v>
      </c>
      <c r="M37" s="15">
        <v>2003</v>
      </c>
      <c r="N37" s="15">
        <v>1826</v>
      </c>
      <c r="O37" s="15">
        <v>1756</v>
      </c>
      <c r="P37" s="68"/>
      <c r="Q37" s="62"/>
    </row>
    <row r="38" spans="2:17" ht="17.5" x14ac:dyDescent="0.5">
      <c r="B38" s="5" t="s">
        <v>79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1431</v>
      </c>
      <c r="N38" s="15">
        <v>1304</v>
      </c>
      <c r="O38" s="15">
        <v>1255</v>
      </c>
      <c r="P38" s="68"/>
      <c r="Q38" s="104"/>
    </row>
    <row r="39" spans="2:17" ht="17.5" x14ac:dyDescent="0.5">
      <c r="B39" s="5" t="s">
        <v>78</v>
      </c>
      <c r="C39" s="15">
        <v>607</v>
      </c>
      <c r="D39" s="15">
        <v>720</v>
      </c>
      <c r="E39" s="15">
        <v>1311</v>
      </c>
      <c r="F39" s="15">
        <v>1596</v>
      </c>
      <c r="G39" s="15">
        <v>156</v>
      </c>
      <c r="H39" s="15">
        <v>1122</v>
      </c>
      <c r="I39" s="15">
        <v>0</v>
      </c>
      <c r="J39" s="15">
        <v>0</v>
      </c>
      <c r="K39" s="15">
        <v>0</v>
      </c>
      <c r="L39" s="15">
        <v>0</v>
      </c>
      <c r="M39" s="15">
        <v>53</v>
      </c>
      <c r="N39" s="15">
        <v>48</v>
      </c>
      <c r="O39" s="15">
        <v>46</v>
      </c>
      <c r="P39" s="68"/>
      <c r="Q39" s="103"/>
    </row>
    <row r="40" spans="2:17" ht="17.5" x14ac:dyDescent="0.5">
      <c r="B40" s="5" t="s">
        <v>71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68"/>
      <c r="Q40" s="103"/>
    </row>
    <row r="41" spans="2:17" ht="17.5" x14ac:dyDescent="0.5">
      <c r="B41" s="5" t="s">
        <v>75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61"/>
    </row>
    <row r="42" spans="2:17" ht="17.5" x14ac:dyDescent="0.5">
      <c r="B42" s="5" t="s">
        <v>146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2:17" ht="17.5" x14ac:dyDescent="0.5">
      <c r="B43" s="4" t="s">
        <v>102</v>
      </c>
      <c r="C43" s="15">
        <v>3720995</v>
      </c>
      <c r="D43" s="15">
        <v>2744675</v>
      </c>
      <c r="E43" s="15">
        <v>4723361</v>
      </c>
      <c r="F43" s="15">
        <v>4630628</v>
      </c>
      <c r="G43" s="15">
        <v>5224058</v>
      </c>
      <c r="H43" s="15">
        <v>5275849</v>
      </c>
      <c r="I43" s="15">
        <v>6039239</v>
      </c>
      <c r="J43" s="15">
        <v>5980634</v>
      </c>
      <c r="K43" s="15">
        <v>6911491</v>
      </c>
      <c r="L43" s="15">
        <v>8535357</v>
      </c>
      <c r="M43" s="15">
        <v>7442962</v>
      </c>
      <c r="N43" s="15">
        <v>6783935</v>
      </c>
      <c r="O43" s="15">
        <v>6526793</v>
      </c>
    </row>
    <row r="47" spans="2:17" ht="17.5" x14ac:dyDescent="0.5">
      <c r="I47" s="3"/>
    </row>
    <row r="58" spans="3:6" x14ac:dyDescent="0.35">
      <c r="C58" s="21"/>
    </row>
    <row r="59" spans="3:6" x14ac:dyDescent="0.35">
      <c r="C59" s="21"/>
    </row>
    <row r="60" spans="3:6" x14ac:dyDescent="0.35">
      <c r="C60" s="21"/>
    </row>
    <row r="61" spans="3:6" x14ac:dyDescent="0.35">
      <c r="C61" s="21"/>
    </row>
    <row r="62" spans="3:6" x14ac:dyDescent="0.35">
      <c r="C62" s="21"/>
    </row>
    <row r="63" spans="3:6" x14ac:dyDescent="0.35">
      <c r="C63" s="21"/>
    </row>
    <row r="64" spans="3:6" x14ac:dyDescent="0.35">
      <c r="C64" s="21"/>
      <c r="F64" t="s">
        <v>66</v>
      </c>
    </row>
    <row r="65" spans="3:6" x14ac:dyDescent="0.35">
      <c r="C65" s="21"/>
      <c r="F65" t="s">
        <v>77</v>
      </c>
    </row>
    <row r="66" spans="3:6" x14ac:dyDescent="0.35">
      <c r="C66" s="21"/>
      <c r="F66" t="s">
        <v>72</v>
      </c>
    </row>
    <row r="67" spans="3:6" x14ac:dyDescent="0.35">
      <c r="C67" s="21"/>
      <c r="F67" t="s">
        <v>76</v>
      </c>
    </row>
    <row r="68" spans="3:6" ht="29" x14ac:dyDescent="0.35">
      <c r="C68" s="21"/>
      <c r="F68" s="30" t="s">
        <v>108</v>
      </c>
    </row>
    <row r="69" spans="3:6" x14ac:dyDescent="0.35">
      <c r="C69" s="21"/>
    </row>
    <row r="70" spans="3:6" x14ac:dyDescent="0.35">
      <c r="C70" s="21"/>
    </row>
    <row r="71" spans="3:6" x14ac:dyDescent="0.35">
      <c r="C71" s="21"/>
    </row>
    <row r="78" spans="3:6" x14ac:dyDescent="0.35">
      <c r="F78" s="61"/>
    </row>
    <row r="79" spans="3:6" x14ac:dyDescent="0.35">
      <c r="F79" s="61"/>
    </row>
    <row r="80" spans="3:6" x14ac:dyDescent="0.35">
      <c r="F80" s="61"/>
    </row>
    <row r="81" spans="6:6" x14ac:dyDescent="0.35">
      <c r="F81" s="61"/>
    </row>
    <row r="82" spans="6:6" x14ac:dyDescent="0.35">
      <c r="F82" s="61"/>
    </row>
    <row r="83" spans="6:6" x14ac:dyDescent="0.35">
      <c r="F83" s="61"/>
    </row>
    <row r="84" spans="6:6" x14ac:dyDescent="0.35">
      <c r="F84" s="61"/>
    </row>
    <row r="85" spans="6:6" x14ac:dyDescent="0.35">
      <c r="F85" s="61"/>
    </row>
    <row r="86" spans="6:6" x14ac:dyDescent="0.35">
      <c r="F86" s="61"/>
    </row>
    <row r="87" spans="6:6" x14ac:dyDescent="0.35">
      <c r="F87" s="61"/>
    </row>
    <row r="88" spans="6:6" x14ac:dyDescent="0.35">
      <c r="F88" s="61"/>
    </row>
    <row r="89" spans="6:6" x14ac:dyDescent="0.35">
      <c r="F89" s="61"/>
    </row>
    <row r="90" spans="6:6" x14ac:dyDescent="0.35">
      <c r="F90" s="61"/>
    </row>
    <row r="91" spans="6:6" x14ac:dyDescent="0.35">
      <c r="F91" s="61"/>
    </row>
  </sheetData>
  <sortState ref="B5:O17">
    <sortCondition descending="1" ref="O5:O17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9"/>
  <sheetViews>
    <sheetView topLeftCell="A4" workbookViewId="0">
      <selection activeCell="G18" sqref="G18"/>
    </sheetView>
  </sheetViews>
  <sheetFormatPr baseColWidth="10" defaultRowHeight="17.5" x14ac:dyDescent="0.5"/>
  <cols>
    <col min="1" max="1" width="10.90625" style="3"/>
    <col min="2" max="2" width="26.453125" style="3" bestFit="1" customWidth="1"/>
    <col min="3" max="5" width="19.36328125" style="3" bestFit="1" customWidth="1"/>
    <col min="6" max="6" width="16.90625" style="3" customWidth="1"/>
    <col min="7" max="7" width="20.6328125" style="3" customWidth="1"/>
    <col min="8" max="8" width="14.08984375" style="3" customWidth="1"/>
    <col min="9" max="9" width="32.90625" style="3" bestFit="1" customWidth="1"/>
    <col min="10" max="11" width="22.7265625" style="3" bestFit="1" customWidth="1"/>
    <col min="12" max="12" width="23" style="3" bestFit="1" customWidth="1"/>
    <col min="13" max="13" width="10" style="3" customWidth="1"/>
    <col min="14" max="14" width="8.26953125" style="3" customWidth="1"/>
    <col min="15" max="16" width="22.7265625" style="3" bestFit="1" customWidth="1"/>
    <col min="17" max="17" width="23" style="3" bestFit="1" customWidth="1"/>
    <col min="18" max="16384" width="10.90625" style="3"/>
  </cols>
  <sheetData>
    <row r="2" spans="2:14" x14ac:dyDescent="0.5">
      <c r="B2" s="55" t="s">
        <v>143</v>
      </c>
      <c r="C2" s="8"/>
      <c r="D2" s="8"/>
      <c r="E2" s="8"/>
      <c r="I2" s="78"/>
      <c r="J2" s="59"/>
      <c r="K2" s="59"/>
      <c r="L2" s="59"/>
    </row>
    <row r="3" spans="2:14" x14ac:dyDescent="0.5">
      <c r="B3" s="8" t="s">
        <v>136</v>
      </c>
      <c r="C3" s="8"/>
      <c r="D3" s="8"/>
      <c r="E3" s="8"/>
      <c r="I3" s="59"/>
      <c r="J3" s="59"/>
      <c r="K3" s="59"/>
      <c r="L3" s="59"/>
    </row>
    <row r="4" spans="2:14" x14ac:dyDescent="0.5">
      <c r="B4" s="8"/>
      <c r="C4" s="8"/>
      <c r="D4" s="8"/>
      <c r="E4" s="8"/>
    </row>
    <row r="5" spans="2:14" ht="38.5" customHeight="1" x14ac:dyDescent="0.5">
      <c r="B5" s="5"/>
      <c r="C5" s="96">
        <v>2010</v>
      </c>
      <c r="D5" s="96">
        <v>2016</v>
      </c>
      <c r="E5" s="96">
        <v>2022</v>
      </c>
      <c r="F5" s="97" t="s">
        <v>80</v>
      </c>
      <c r="G5" s="97" t="s">
        <v>147</v>
      </c>
      <c r="H5" s="44"/>
    </row>
    <row r="6" spans="2:14" x14ac:dyDescent="0.5">
      <c r="B6" s="42" t="s">
        <v>0</v>
      </c>
      <c r="C6" s="15">
        <v>4911</v>
      </c>
      <c r="D6" s="15">
        <v>7500</v>
      </c>
      <c r="E6" s="15">
        <v>11170</v>
      </c>
      <c r="F6" s="87">
        <f>E6/C6-1</f>
        <v>1.274485848096111</v>
      </c>
      <c r="G6" s="18">
        <f>(E6/$E$13)*100</f>
        <v>8.7402190923317686</v>
      </c>
      <c r="H6" s="45"/>
      <c r="N6" s="33"/>
    </row>
    <row r="7" spans="2:14" x14ac:dyDescent="0.5">
      <c r="B7" s="42" t="s">
        <v>1</v>
      </c>
      <c r="C7" s="15">
        <v>10985</v>
      </c>
      <c r="D7" s="15">
        <v>18000</v>
      </c>
      <c r="E7" s="15">
        <v>26230</v>
      </c>
      <c r="F7" s="87">
        <f t="shared" ref="F7:F13" si="0">E7/C7-1</f>
        <v>1.3878015475648611</v>
      </c>
      <c r="G7" s="18">
        <f>(E7/$E$13)*100</f>
        <v>20.524256651017215</v>
      </c>
      <c r="H7" s="45"/>
      <c r="N7" s="33"/>
    </row>
    <row r="8" spans="2:14" x14ac:dyDescent="0.5">
      <c r="B8" s="42" t="s">
        <v>2</v>
      </c>
      <c r="C8" s="75" t="s">
        <v>128</v>
      </c>
      <c r="D8" s="75" t="s">
        <v>128</v>
      </c>
      <c r="E8" s="15">
        <v>60</v>
      </c>
      <c r="F8" s="77" t="s">
        <v>127</v>
      </c>
      <c r="G8" s="77" t="s">
        <v>127</v>
      </c>
      <c r="H8" s="45"/>
      <c r="N8" s="33"/>
    </row>
    <row r="9" spans="2:14" x14ac:dyDescent="0.5">
      <c r="B9" s="42" t="s">
        <v>3</v>
      </c>
      <c r="C9" s="15">
        <v>223</v>
      </c>
      <c r="D9" s="15">
        <v>530</v>
      </c>
      <c r="E9" s="15">
        <v>1630</v>
      </c>
      <c r="F9" s="87">
        <f t="shared" si="0"/>
        <v>6.3094170403587446</v>
      </c>
      <c r="G9" s="18">
        <f>(E9/$E$13)*100</f>
        <v>1.2754303599374022</v>
      </c>
      <c r="H9" s="45"/>
      <c r="N9" s="33"/>
    </row>
    <row r="10" spans="2:14" x14ac:dyDescent="0.5">
      <c r="B10" s="42" t="s">
        <v>4</v>
      </c>
      <c r="C10" s="15">
        <v>18065</v>
      </c>
      <c r="D10" s="15">
        <v>28700</v>
      </c>
      <c r="E10" s="15">
        <v>35330</v>
      </c>
      <c r="F10" s="87">
        <f t="shared" si="0"/>
        <v>0.95571547190700246</v>
      </c>
      <c r="G10" s="18">
        <f>(E10/$E$13)*100</f>
        <v>27.644757433489829</v>
      </c>
      <c r="H10" s="45"/>
      <c r="N10" s="33"/>
    </row>
    <row r="11" spans="2:14" x14ac:dyDescent="0.5">
      <c r="B11" s="43" t="s">
        <v>66</v>
      </c>
      <c r="C11" s="69">
        <v>34188</v>
      </c>
      <c r="D11" s="69">
        <v>54745</v>
      </c>
      <c r="E11" s="69">
        <v>74420</v>
      </c>
      <c r="F11" s="87">
        <f t="shared" si="0"/>
        <v>1.1767871767871769</v>
      </c>
      <c r="G11" s="18">
        <f>(E11/$E$13)*100</f>
        <v>58.231611893583725</v>
      </c>
      <c r="H11" s="46"/>
      <c r="N11" s="33"/>
    </row>
    <row r="12" spans="2:14" ht="18" thickBot="1" x14ac:dyDescent="0.55000000000000004">
      <c r="B12" s="88" t="s">
        <v>77</v>
      </c>
      <c r="C12" s="89">
        <v>18626</v>
      </c>
      <c r="D12" s="89">
        <v>29848</v>
      </c>
      <c r="E12" s="89">
        <v>46639</v>
      </c>
      <c r="F12" s="90">
        <f t="shared" si="0"/>
        <v>1.503972941050145</v>
      </c>
      <c r="G12" s="91">
        <f>(E12/$E$13)*100</f>
        <v>36.493740219092331</v>
      </c>
      <c r="H12" s="46"/>
      <c r="N12" s="33"/>
    </row>
    <row r="13" spans="2:14" x14ac:dyDescent="0.5">
      <c r="B13" s="80" t="s">
        <v>65</v>
      </c>
      <c r="C13" s="92">
        <v>55164</v>
      </c>
      <c r="D13" s="92">
        <v>88699</v>
      </c>
      <c r="E13" s="92">
        <v>127800</v>
      </c>
      <c r="F13" s="93">
        <f t="shared" si="0"/>
        <v>1.3167283010659125</v>
      </c>
      <c r="G13" s="94">
        <f>(E13/$E$13)*100</f>
        <v>100</v>
      </c>
      <c r="H13" s="46"/>
      <c r="N13" s="33"/>
    </row>
    <row r="14" spans="2:14" x14ac:dyDescent="0.5">
      <c r="C14" s="119" t="s">
        <v>148</v>
      </c>
      <c r="D14" s="119"/>
      <c r="E14" s="119"/>
      <c r="F14" s="119"/>
      <c r="G14" s="119"/>
      <c r="H14" s="47"/>
      <c r="N14" s="33"/>
    </row>
    <row r="15" spans="2:14" x14ac:dyDescent="0.5">
      <c r="C15" s="120"/>
      <c r="D15" s="120"/>
      <c r="E15" s="120"/>
      <c r="F15" s="120"/>
      <c r="G15" s="120"/>
      <c r="H15" s="40"/>
      <c r="N15" s="33"/>
    </row>
    <row r="16" spans="2:14" x14ac:dyDescent="0.5">
      <c r="B16" s="8"/>
      <c r="C16" s="8"/>
      <c r="D16" s="8"/>
      <c r="E16" s="8"/>
      <c r="G16" s="20"/>
      <c r="H16" s="20"/>
      <c r="N16" s="33"/>
    </row>
    <row r="17" spans="2:14" x14ac:dyDescent="0.5">
      <c r="B17" s="14" t="s">
        <v>68</v>
      </c>
      <c r="N17" s="33"/>
    </row>
    <row r="18" spans="2:14" x14ac:dyDescent="0.5">
      <c r="B18" s="5"/>
      <c r="C18" s="95">
        <v>2010</v>
      </c>
      <c r="D18" s="95">
        <v>2016</v>
      </c>
      <c r="E18" s="95">
        <v>2022</v>
      </c>
    </row>
    <row r="19" spans="2:14" x14ac:dyDescent="0.5">
      <c r="B19" s="4" t="s">
        <v>65</v>
      </c>
      <c r="C19" s="79">
        <v>55164</v>
      </c>
      <c r="D19" s="79">
        <v>88699</v>
      </c>
      <c r="E19" s="4">
        <v>127800</v>
      </c>
    </row>
    <row r="20" spans="2:14" x14ac:dyDescent="0.5">
      <c r="B20" s="5" t="s">
        <v>69</v>
      </c>
      <c r="C20" s="6">
        <v>2</v>
      </c>
      <c r="D20" s="6">
        <v>0</v>
      </c>
      <c r="E20" s="5">
        <v>34</v>
      </c>
      <c r="M20" s="8"/>
    </row>
    <row r="21" spans="2:14" x14ac:dyDescent="0.5">
      <c r="B21" s="5" t="s">
        <v>70</v>
      </c>
      <c r="C21" s="6">
        <v>352</v>
      </c>
      <c r="D21" s="6">
        <v>808</v>
      </c>
      <c r="E21" s="5">
        <v>1180</v>
      </c>
      <c r="M21" s="8"/>
    </row>
    <row r="22" spans="2:14" x14ac:dyDescent="0.5">
      <c r="B22" s="5" t="s">
        <v>72</v>
      </c>
      <c r="C22" s="6">
        <v>361</v>
      </c>
      <c r="D22" s="6">
        <v>655</v>
      </c>
      <c r="E22" s="5">
        <v>1235</v>
      </c>
      <c r="M22" s="71"/>
    </row>
    <row r="23" spans="2:14" x14ac:dyDescent="0.5">
      <c r="B23" s="5" t="s">
        <v>73</v>
      </c>
      <c r="C23" s="6">
        <v>68</v>
      </c>
      <c r="D23" s="6">
        <v>42</v>
      </c>
      <c r="E23" s="5">
        <v>35</v>
      </c>
      <c r="M23" s="71"/>
    </row>
    <row r="24" spans="2:14" x14ac:dyDescent="0.5">
      <c r="B24" s="5" t="s">
        <v>74</v>
      </c>
      <c r="C24" s="6">
        <v>0</v>
      </c>
      <c r="D24" s="6">
        <v>167</v>
      </c>
      <c r="E24" s="5">
        <v>331</v>
      </c>
      <c r="M24" s="71"/>
    </row>
    <row r="25" spans="2:14" x14ac:dyDescent="0.5">
      <c r="B25" s="5" t="s">
        <v>76</v>
      </c>
      <c r="C25" s="6">
        <v>1558</v>
      </c>
      <c r="D25" s="6">
        <v>2434</v>
      </c>
      <c r="E25" s="5">
        <v>3902</v>
      </c>
      <c r="M25" s="71"/>
    </row>
    <row r="26" spans="2:14" x14ac:dyDescent="0.5">
      <c r="B26" s="5" t="s">
        <v>77</v>
      </c>
      <c r="C26" s="6">
        <v>18626</v>
      </c>
      <c r="D26" s="6">
        <v>29848</v>
      </c>
      <c r="E26" s="5">
        <v>46639</v>
      </c>
      <c r="M26" s="71"/>
    </row>
    <row r="27" spans="2:14" x14ac:dyDescent="0.5">
      <c r="B27" s="4" t="s">
        <v>66</v>
      </c>
      <c r="C27" s="79">
        <v>34188</v>
      </c>
      <c r="D27" s="79">
        <v>54745</v>
      </c>
      <c r="E27" s="4">
        <v>74420</v>
      </c>
      <c r="M27" s="71"/>
    </row>
    <row r="28" spans="2:14" x14ac:dyDescent="0.5">
      <c r="B28" s="5" t="s">
        <v>79</v>
      </c>
      <c r="C28" s="6">
        <v>0</v>
      </c>
      <c r="D28" s="6">
        <v>0</v>
      </c>
      <c r="E28" s="5">
        <v>24</v>
      </c>
      <c r="M28" s="71"/>
    </row>
    <row r="29" spans="2:14" x14ac:dyDescent="0.5">
      <c r="B29" s="5" t="s">
        <v>78</v>
      </c>
      <c r="C29" s="6">
        <v>9</v>
      </c>
      <c r="D29" s="6">
        <v>0</v>
      </c>
      <c r="E29" s="5">
        <v>1</v>
      </c>
      <c r="M29" s="71"/>
    </row>
    <row r="30" spans="2:14" x14ac:dyDescent="0.5">
      <c r="B30" s="5" t="s">
        <v>71</v>
      </c>
      <c r="C30" s="5">
        <v>0</v>
      </c>
      <c r="D30" s="5">
        <v>0</v>
      </c>
      <c r="E30" s="5">
        <v>0</v>
      </c>
      <c r="M30" s="71"/>
    </row>
    <row r="31" spans="2:14" x14ac:dyDescent="0.5">
      <c r="B31" s="5" t="s">
        <v>75</v>
      </c>
      <c r="C31" s="5">
        <v>0</v>
      </c>
      <c r="D31" s="5">
        <v>0</v>
      </c>
      <c r="E31" s="5">
        <v>0</v>
      </c>
      <c r="F31" s="60"/>
      <c r="G31" s="33"/>
      <c r="M31" s="71"/>
    </row>
    <row r="32" spans="2:14" x14ac:dyDescent="0.5">
      <c r="F32" s="60"/>
      <c r="G32" s="33"/>
      <c r="M32" s="71"/>
    </row>
    <row r="33" spans="2:17" x14ac:dyDescent="0.5">
      <c r="F33" s="60"/>
      <c r="G33" s="33"/>
      <c r="M33" s="71"/>
    </row>
    <row r="34" spans="2:17" x14ac:dyDescent="0.5">
      <c r="F34" s="60"/>
      <c r="G34" s="33"/>
      <c r="I34" s="8"/>
      <c r="J34" s="8"/>
      <c r="K34" s="8"/>
      <c r="L34" s="8"/>
      <c r="M34" s="71"/>
    </row>
    <row r="35" spans="2:17" x14ac:dyDescent="0.5">
      <c r="F35" s="60"/>
      <c r="G35" s="33"/>
    </row>
    <row r="36" spans="2:17" x14ac:dyDescent="0.5">
      <c r="F36" s="60"/>
      <c r="G36" s="33"/>
    </row>
    <row r="37" spans="2:17" x14ac:dyDescent="0.5">
      <c r="F37" s="60"/>
      <c r="G37" s="33"/>
      <c r="N37" s="50"/>
      <c r="O37" s="50"/>
      <c r="P37" s="50"/>
      <c r="Q37" s="50"/>
    </row>
    <row r="38" spans="2:17" x14ac:dyDescent="0.5">
      <c r="F38" s="60"/>
      <c r="G38" s="33"/>
      <c r="N38" s="51"/>
      <c r="O38" s="52"/>
      <c r="P38" s="52"/>
      <c r="Q38" s="52"/>
    </row>
    <row r="39" spans="2:17" x14ac:dyDescent="0.5">
      <c r="F39" s="60"/>
      <c r="G39" s="33"/>
      <c r="M39" s="20"/>
      <c r="N39" s="51"/>
      <c r="O39" s="52"/>
      <c r="P39" s="52"/>
      <c r="Q39" s="52"/>
    </row>
    <row r="40" spans="2:17" x14ac:dyDescent="0.5">
      <c r="M40" s="20"/>
      <c r="N40" s="51"/>
      <c r="O40" s="52"/>
      <c r="P40" s="52"/>
      <c r="Q40" s="52"/>
    </row>
    <row r="41" spans="2:17" x14ac:dyDescent="0.5">
      <c r="M41" s="20"/>
      <c r="N41" s="51"/>
      <c r="O41" s="52"/>
      <c r="P41" s="52"/>
      <c r="Q41" s="52"/>
    </row>
    <row r="42" spans="2:17" x14ac:dyDescent="0.5">
      <c r="M42" s="20"/>
      <c r="N42" s="51"/>
      <c r="O42" s="52"/>
      <c r="P42" s="52"/>
      <c r="Q42" s="52"/>
    </row>
    <row r="43" spans="2:17" x14ac:dyDescent="0.5">
      <c r="M43" s="20"/>
      <c r="N43" s="51"/>
      <c r="O43" s="52"/>
      <c r="P43" s="52"/>
      <c r="Q43" s="52"/>
    </row>
    <row r="44" spans="2:17" x14ac:dyDescent="0.5">
      <c r="M44" s="20"/>
      <c r="N44" s="51"/>
      <c r="O44" s="52"/>
      <c r="P44" s="52"/>
      <c r="Q44" s="52"/>
    </row>
    <row r="45" spans="2:17" x14ac:dyDescent="0.5">
      <c r="C45" s="13"/>
      <c r="M45" s="20"/>
      <c r="N45" s="51"/>
      <c r="O45" s="52"/>
      <c r="P45" s="52"/>
      <c r="Q45" s="52"/>
    </row>
    <row r="46" spans="2:17" x14ac:dyDescent="0.5">
      <c r="B46" s="8"/>
      <c r="C46" s="8"/>
      <c r="D46" s="8"/>
      <c r="E46" s="8"/>
      <c r="F46" s="8"/>
      <c r="M46" s="20"/>
      <c r="N46" s="51"/>
      <c r="O46" s="52"/>
      <c r="P46" s="52"/>
      <c r="Q46" s="52"/>
    </row>
    <row r="47" spans="2:17" x14ac:dyDescent="0.5">
      <c r="B47" s="8"/>
      <c r="C47" s="8"/>
      <c r="D47" s="8"/>
      <c r="E47" s="8"/>
      <c r="F47" s="8"/>
      <c r="M47" s="20"/>
      <c r="N47" s="51"/>
      <c r="O47" s="52"/>
      <c r="P47" s="52"/>
      <c r="Q47" s="52"/>
    </row>
    <row r="48" spans="2:17" x14ac:dyDescent="0.5">
      <c r="B48" s="8"/>
      <c r="C48" s="8"/>
      <c r="D48" s="8"/>
      <c r="E48" s="8"/>
      <c r="F48" s="8"/>
      <c r="M48" s="20"/>
      <c r="N48" s="51"/>
      <c r="O48" s="52"/>
      <c r="P48" s="52"/>
      <c r="Q48" s="52"/>
    </row>
    <row r="49" spans="2:17" x14ac:dyDescent="0.5">
      <c r="B49" s="8"/>
      <c r="C49" s="55"/>
      <c r="D49" s="55"/>
      <c r="E49" s="55"/>
      <c r="F49" s="8"/>
      <c r="M49" s="20"/>
      <c r="N49" s="51"/>
      <c r="O49" s="52"/>
      <c r="P49" s="52"/>
      <c r="Q49" s="52"/>
    </row>
    <row r="50" spans="2:17" x14ac:dyDescent="0.5">
      <c r="B50" s="8"/>
      <c r="C50" s="62"/>
      <c r="D50" s="62"/>
      <c r="E50" s="62"/>
      <c r="F50" s="8"/>
      <c r="M50" s="20"/>
      <c r="N50" s="51"/>
      <c r="O50" s="52"/>
      <c r="P50" s="52"/>
      <c r="Q50" s="52"/>
    </row>
    <row r="51" spans="2:17" x14ac:dyDescent="0.5">
      <c r="B51" s="8"/>
      <c r="C51" s="62"/>
      <c r="D51" s="62"/>
      <c r="E51" s="62"/>
      <c r="F51" s="45"/>
      <c r="N51" s="53"/>
      <c r="O51" s="54"/>
      <c r="P51" s="54"/>
      <c r="Q51" s="54"/>
    </row>
    <row r="52" spans="2:17" x14ac:dyDescent="0.5">
      <c r="B52" s="8"/>
      <c r="C52" s="62"/>
      <c r="D52" s="62"/>
      <c r="E52" s="62"/>
      <c r="F52" s="45"/>
    </row>
    <row r="53" spans="2:17" x14ac:dyDescent="0.5">
      <c r="B53" s="8"/>
      <c r="C53" s="62"/>
      <c r="D53" s="62"/>
      <c r="E53" s="62"/>
      <c r="F53" s="45"/>
      <c r="I53" s="3" t="s">
        <v>67</v>
      </c>
    </row>
    <row r="54" spans="2:17" x14ac:dyDescent="0.5">
      <c r="B54" s="8"/>
      <c r="C54" s="62"/>
      <c r="D54" s="62"/>
      <c r="E54" s="62"/>
      <c r="F54" s="45"/>
    </row>
    <row r="55" spans="2:17" x14ac:dyDescent="0.5">
      <c r="B55" s="8"/>
      <c r="C55" s="62"/>
      <c r="D55" s="62"/>
      <c r="E55" s="62"/>
      <c r="F55" s="45"/>
    </row>
    <row r="56" spans="2:17" x14ac:dyDescent="0.5">
      <c r="B56" s="8"/>
      <c r="C56" s="62"/>
      <c r="D56" s="62"/>
      <c r="E56" s="62"/>
      <c r="F56" s="45"/>
    </row>
    <row r="57" spans="2:17" x14ac:dyDescent="0.5">
      <c r="B57" s="8"/>
      <c r="C57" s="8"/>
      <c r="D57" s="8"/>
      <c r="E57" s="8"/>
      <c r="F57" s="8"/>
    </row>
    <row r="58" spans="2:17" x14ac:dyDescent="0.5">
      <c r="B58" s="8"/>
      <c r="C58" s="8"/>
      <c r="D58" s="8"/>
      <c r="E58" s="8"/>
      <c r="F58" s="8"/>
    </row>
    <row r="59" spans="2:17" x14ac:dyDescent="0.5">
      <c r="B59" s="8"/>
      <c r="C59" s="8"/>
      <c r="D59" s="8"/>
      <c r="E59" s="8"/>
      <c r="F59" s="8"/>
    </row>
    <row r="71" spans="2:8" x14ac:dyDescent="0.5">
      <c r="C71" s="13" t="s">
        <v>123</v>
      </c>
    </row>
    <row r="72" spans="2:8" ht="35" x14ac:dyDescent="0.5">
      <c r="C72" s="4">
        <v>2010</v>
      </c>
      <c r="D72" s="4">
        <v>2016</v>
      </c>
      <c r="E72" s="4">
        <v>2022</v>
      </c>
      <c r="F72" s="16" t="s">
        <v>80</v>
      </c>
      <c r="G72" s="16" t="s">
        <v>81</v>
      </c>
      <c r="H72" s="48"/>
    </row>
    <row r="73" spans="2:8" x14ac:dyDescent="0.5">
      <c r="B73" s="3" t="s">
        <v>65</v>
      </c>
      <c r="C73" s="12">
        <v>55164</v>
      </c>
      <c r="D73" s="12">
        <v>88699</v>
      </c>
      <c r="E73" s="12">
        <v>131732</v>
      </c>
      <c r="F73" s="19">
        <f>E73*100/C73-100</f>
        <v>138.80066710173301</v>
      </c>
      <c r="G73" s="18">
        <v>100</v>
      </c>
      <c r="H73" s="45"/>
    </row>
    <row r="74" spans="2:8" x14ac:dyDescent="0.5">
      <c r="B74" s="3" t="s">
        <v>48</v>
      </c>
      <c r="C74" s="12">
        <v>34188</v>
      </c>
      <c r="D74" s="12">
        <v>54745</v>
      </c>
      <c r="E74" s="12">
        <v>74420</v>
      </c>
      <c r="F74" s="19">
        <f>E74*100/C74-100</f>
        <v>117.67871767871767</v>
      </c>
      <c r="G74" s="17">
        <f>E74*100/E73</f>
        <v>56.493486776181946</v>
      </c>
      <c r="H74" s="49"/>
    </row>
    <row r="75" spans="2:8" x14ac:dyDescent="0.5">
      <c r="B75" s="3" t="s">
        <v>49</v>
      </c>
      <c r="C75" s="12">
        <v>4911</v>
      </c>
      <c r="D75" s="12">
        <v>7500</v>
      </c>
      <c r="E75" s="12">
        <v>11170</v>
      </c>
      <c r="F75" s="19">
        <f>E75*100/C75-100</f>
        <v>127.44858480961108</v>
      </c>
      <c r="G75" s="17">
        <f>E75*100/$E$73</f>
        <v>8.4793368353930703</v>
      </c>
      <c r="H75" s="49"/>
    </row>
    <row r="76" spans="2:8" x14ac:dyDescent="0.5">
      <c r="B76" s="3" t="s">
        <v>51</v>
      </c>
      <c r="C76" s="12">
        <v>10985</v>
      </c>
      <c r="D76" s="12">
        <v>18000</v>
      </c>
      <c r="E76" s="12">
        <v>26230</v>
      </c>
      <c r="F76" s="19">
        <f t="shared" ref="F76:F79" si="1">E76*100/C76-100</f>
        <v>138.78015475648613</v>
      </c>
      <c r="G76" s="17">
        <f>E76*100/$E$73</f>
        <v>19.911638781769046</v>
      </c>
      <c r="H76" s="49"/>
    </row>
    <row r="77" spans="2:8" x14ac:dyDescent="0.5">
      <c r="B77" s="3" t="s">
        <v>52</v>
      </c>
      <c r="C77" s="12">
        <v>4</v>
      </c>
      <c r="D77" s="12">
        <v>15</v>
      </c>
      <c r="E77" s="12">
        <v>60</v>
      </c>
      <c r="F77" s="19">
        <f t="shared" si="1"/>
        <v>1400</v>
      </c>
      <c r="G77" s="17">
        <f>E77*100/$E$73</f>
        <v>4.554701970667719E-2</v>
      </c>
      <c r="H77" s="49"/>
    </row>
    <row r="78" spans="2:8" x14ac:dyDescent="0.5">
      <c r="B78" s="3" t="s">
        <v>53</v>
      </c>
      <c r="C78" s="12">
        <v>223</v>
      </c>
      <c r="D78" s="12">
        <v>530</v>
      </c>
      <c r="E78" s="12">
        <v>1630</v>
      </c>
      <c r="F78" s="19">
        <f t="shared" si="1"/>
        <v>630.94170403587441</v>
      </c>
      <c r="G78" s="17">
        <f>E78*100/$E$73</f>
        <v>1.237360702031397</v>
      </c>
      <c r="H78" s="49"/>
    </row>
    <row r="79" spans="2:8" x14ac:dyDescent="0.5">
      <c r="B79" s="3" t="s">
        <v>54</v>
      </c>
      <c r="C79" s="12">
        <v>18065</v>
      </c>
      <c r="D79" s="12">
        <v>28700</v>
      </c>
      <c r="E79" s="12">
        <v>35330</v>
      </c>
      <c r="F79" s="19">
        <f t="shared" si="1"/>
        <v>95.571547190700244</v>
      </c>
      <c r="G79" s="17">
        <f>E79*100/$E$73</f>
        <v>26.819603437281753</v>
      </c>
      <c r="H79" s="49"/>
    </row>
  </sheetData>
  <sortState ref="I26:L42">
    <sortCondition descending="1" ref="L26:L42"/>
  </sortState>
  <mergeCells count="2">
    <mergeCell ref="C14:G14"/>
    <mergeCell ref="C15:G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138"/>
  <sheetViews>
    <sheetView workbookViewId="0">
      <selection activeCell="G10" sqref="G10"/>
    </sheetView>
  </sheetViews>
  <sheetFormatPr baseColWidth="10" defaultRowHeight="17.5" x14ac:dyDescent="0.5"/>
  <cols>
    <col min="1" max="1" width="10.90625" style="3"/>
    <col min="2" max="2" width="32.7265625" style="3" customWidth="1"/>
    <col min="3" max="3" width="19.54296875" style="3" customWidth="1"/>
    <col min="4" max="4" width="18.1796875" style="3" bestFit="1" customWidth="1"/>
    <col min="5" max="7" width="10.90625" style="3"/>
    <col min="8" max="8" width="22.90625" style="3" customWidth="1"/>
    <col min="9" max="9" width="26.81640625" style="3" customWidth="1"/>
    <col min="10" max="29" width="10.90625" style="3"/>
    <col min="30" max="30" width="15.26953125" style="3" bestFit="1" customWidth="1"/>
    <col min="31" max="16384" width="10.90625" style="3"/>
  </cols>
  <sheetData>
    <row r="2" spans="2:22" x14ac:dyDescent="0.5">
      <c r="B2" s="14" t="s">
        <v>112</v>
      </c>
    </row>
    <row r="3" spans="2:22" x14ac:dyDescent="0.5">
      <c r="B3" s="3" t="s">
        <v>105</v>
      </c>
    </row>
    <row r="7" spans="2:22" x14ac:dyDescent="0.5">
      <c r="I7" s="5"/>
      <c r="J7" s="102">
        <v>2010</v>
      </c>
      <c r="K7" s="102">
        <v>2011</v>
      </c>
      <c r="L7" s="102">
        <v>2012</v>
      </c>
      <c r="M7" s="102">
        <v>2013</v>
      </c>
      <c r="N7" s="102">
        <v>2014</v>
      </c>
      <c r="O7" s="102">
        <v>2015</v>
      </c>
      <c r="P7" s="102">
        <v>2016</v>
      </c>
      <c r="Q7" s="102">
        <v>2017</v>
      </c>
      <c r="R7" s="102">
        <v>2018</v>
      </c>
      <c r="S7" s="102">
        <v>2019</v>
      </c>
      <c r="T7" s="102">
        <v>2020</v>
      </c>
      <c r="U7" s="102">
        <v>2021</v>
      </c>
      <c r="V7" s="102">
        <v>2022</v>
      </c>
    </row>
    <row r="8" spans="2:22" x14ac:dyDescent="0.5">
      <c r="I8" s="5" t="s">
        <v>0</v>
      </c>
      <c r="J8" s="15">
        <v>4911</v>
      </c>
      <c r="K8" s="15">
        <v>5520</v>
      </c>
      <c r="L8" s="15">
        <v>6150</v>
      </c>
      <c r="M8" s="15">
        <v>4805</v>
      </c>
      <c r="N8" s="15">
        <v>5700</v>
      </c>
      <c r="O8" s="15">
        <v>6800</v>
      </c>
      <c r="P8" s="15">
        <v>7500</v>
      </c>
      <c r="Q8" s="15">
        <v>8730</v>
      </c>
      <c r="R8" s="15">
        <v>8140</v>
      </c>
      <c r="S8" s="15">
        <v>10660</v>
      </c>
      <c r="T8" s="15">
        <v>11983</v>
      </c>
      <c r="U8" s="15">
        <v>8750</v>
      </c>
      <c r="V8" s="15">
        <v>11170</v>
      </c>
    </row>
    <row r="9" spans="2:22" x14ac:dyDescent="0.5">
      <c r="I9" s="5" t="s">
        <v>1</v>
      </c>
      <c r="J9" s="15">
        <v>10985</v>
      </c>
      <c r="K9" s="15">
        <v>12505</v>
      </c>
      <c r="L9" s="15">
        <v>14380</v>
      </c>
      <c r="M9" s="15">
        <v>12300</v>
      </c>
      <c r="N9" s="15">
        <v>13500</v>
      </c>
      <c r="O9" s="15">
        <v>16100</v>
      </c>
      <c r="P9" s="15">
        <v>18000</v>
      </c>
      <c r="Q9" s="15">
        <v>21460</v>
      </c>
      <c r="R9" s="15">
        <v>20140</v>
      </c>
      <c r="S9" s="15">
        <v>24000</v>
      </c>
      <c r="T9" s="15">
        <v>28672</v>
      </c>
      <c r="U9" s="15">
        <v>18990</v>
      </c>
      <c r="V9" s="15">
        <v>26230</v>
      </c>
    </row>
    <row r="10" spans="2:22" x14ac:dyDescent="0.5">
      <c r="I10" s="5" t="s">
        <v>2</v>
      </c>
      <c r="J10" s="15">
        <v>4</v>
      </c>
      <c r="K10" s="15">
        <v>6</v>
      </c>
      <c r="L10" s="15">
        <v>7</v>
      </c>
      <c r="M10" s="15">
        <v>5</v>
      </c>
      <c r="N10" s="15">
        <v>5</v>
      </c>
      <c r="O10" s="15">
        <v>5</v>
      </c>
      <c r="P10" s="15">
        <v>15</v>
      </c>
      <c r="Q10" s="15">
        <v>40</v>
      </c>
      <c r="R10" s="15">
        <v>35</v>
      </c>
      <c r="S10" s="15">
        <v>60</v>
      </c>
      <c r="T10" s="15">
        <v>90</v>
      </c>
      <c r="U10" s="15">
        <v>25</v>
      </c>
      <c r="V10" s="15">
        <v>60</v>
      </c>
    </row>
    <row r="11" spans="2:22" x14ac:dyDescent="0.5">
      <c r="I11" s="5" t="s">
        <v>3</v>
      </c>
      <c r="J11" s="15">
        <v>223</v>
      </c>
      <c r="K11" s="15">
        <v>354</v>
      </c>
      <c r="L11" s="15">
        <v>393</v>
      </c>
      <c r="M11" s="15">
        <v>310</v>
      </c>
      <c r="N11" s="15">
        <v>360</v>
      </c>
      <c r="O11" s="15">
        <v>460</v>
      </c>
      <c r="P11" s="15">
        <v>530</v>
      </c>
      <c r="Q11" s="15">
        <v>910</v>
      </c>
      <c r="R11" s="15">
        <v>840</v>
      </c>
      <c r="S11" s="15">
        <v>1175</v>
      </c>
      <c r="T11" s="15">
        <v>2089</v>
      </c>
      <c r="U11" s="15">
        <v>1090</v>
      </c>
      <c r="V11" s="15">
        <v>1630</v>
      </c>
    </row>
    <row r="12" spans="2:22" x14ac:dyDescent="0.5">
      <c r="I12" s="5" t="s">
        <v>4</v>
      </c>
      <c r="J12" s="15">
        <v>18065</v>
      </c>
      <c r="K12" s="15">
        <v>20635</v>
      </c>
      <c r="L12" s="15">
        <v>22478</v>
      </c>
      <c r="M12" s="15">
        <v>21000</v>
      </c>
      <c r="N12" s="15">
        <v>22800</v>
      </c>
      <c r="O12" s="15">
        <v>25900</v>
      </c>
      <c r="P12" s="15">
        <v>28700</v>
      </c>
      <c r="Q12" s="15">
        <v>33670</v>
      </c>
      <c r="R12" s="15">
        <v>31420</v>
      </c>
      <c r="S12" s="15">
        <v>37420</v>
      </c>
      <c r="T12" s="15">
        <v>42288</v>
      </c>
      <c r="U12" s="15">
        <v>27060</v>
      </c>
      <c r="V12" s="15">
        <v>35330</v>
      </c>
    </row>
    <row r="13" spans="2:22" x14ac:dyDescent="0.5">
      <c r="I13" s="5" t="s">
        <v>103</v>
      </c>
      <c r="J13" s="15">
        <v>61.975201218185774</v>
      </c>
      <c r="K13" s="15">
        <v>63.847890826979089</v>
      </c>
      <c r="L13" s="15">
        <v>64.104911835071036</v>
      </c>
      <c r="M13" s="15">
        <v>62.99290059189061</v>
      </c>
      <c r="N13" s="15">
        <v>63.33532665570339</v>
      </c>
      <c r="O13" s="15">
        <v>62.157763254182541</v>
      </c>
      <c r="P13" s="15">
        <v>61.71997429508788</v>
      </c>
      <c r="Q13" s="15">
        <v>65.844415771774578</v>
      </c>
      <c r="R13" s="15">
        <v>56.996744387361446</v>
      </c>
      <c r="S13" s="15">
        <v>60.013097040887324</v>
      </c>
      <c r="T13" s="15">
        <v>59.879708768597659</v>
      </c>
      <c r="U13" s="15">
        <v>49.667785890671354</v>
      </c>
      <c r="V13" s="15">
        <v>58.231611893583725</v>
      </c>
    </row>
    <row r="14" spans="2:22" x14ac:dyDescent="0.5">
      <c r="I14" s="5" t="s">
        <v>5</v>
      </c>
      <c r="J14" s="73">
        <v>34188</v>
      </c>
      <c r="K14" s="73">
        <v>39020</v>
      </c>
      <c r="L14" s="73">
        <v>43408</v>
      </c>
      <c r="M14" s="73">
        <v>38420</v>
      </c>
      <c r="N14" s="73">
        <v>42365</v>
      </c>
      <c r="O14" s="15">
        <v>49265</v>
      </c>
      <c r="P14" s="15">
        <v>54745</v>
      </c>
      <c r="Q14" s="15">
        <v>64810</v>
      </c>
      <c r="R14" s="15">
        <v>60575</v>
      </c>
      <c r="S14" s="15">
        <v>73315</v>
      </c>
      <c r="T14" s="15">
        <v>85122</v>
      </c>
      <c r="U14" s="15">
        <v>55915</v>
      </c>
      <c r="V14" s="15">
        <v>74420</v>
      </c>
    </row>
    <row r="15" spans="2:22" x14ac:dyDescent="0.5">
      <c r="I15" s="5" t="s">
        <v>126</v>
      </c>
      <c r="J15" s="15">
        <v>55164</v>
      </c>
      <c r="K15" s="15">
        <v>61114</v>
      </c>
      <c r="L15" s="15">
        <v>67714</v>
      </c>
      <c r="M15" s="15">
        <v>60991</v>
      </c>
      <c r="N15" s="15">
        <v>66890</v>
      </c>
      <c r="O15" s="15">
        <v>79258</v>
      </c>
      <c r="P15" s="15">
        <v>88699</v>
      </c>
      <c r="Q15" s="15">
        <v>98429</v>
      </c>
      <c r="R15" s="15">
        <v>106278</v>
      </c>
      <c r="S15" s="15">
        <v>122165</v>
      </c>
      <c r="T15" s="15">
        <v>142155</v>
      </c>
      <c r="U15" s="15">
        <v>112578</v>
      </c>
      <c r="V15" s="15">
        <v>127800</v>
      </c>
    </row>
    <row r="17" spans="2:23" x14ac:dyDescent="0.5"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2:23" x14ac:dyDescent="0.5">
      <c r="I18" s="8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2:23" x14ac:dyDescent="0.5">
      <c r="I19" s="8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2:23" x14ac:dyDescent="0.5">
      <c r="I20" s="8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2:23" x14ac:dyDescent="0.5">
      <c r="I21" s="8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3" x14ac:dyDescent="0.5">
      <c r="I22" s="8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2:23" x14ac:dyDescent="0.5">
      <c r="I23" s="8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2:23" x14ac:dyDescent="0.5">
      <c r="B24" s="13" t="s">
        <v>135</v>
      </c>
      <c r="I24" s="8"/>
      <c r="J24" s="101"/>
      <c r="K24" s="101"/>
      <c r="L24" s="101"/>
      <c r="M24" s="101"/>
      <c r="N24" s="101"/>
      <c r="O24" s="62"/>
      <c r="P24" s="62"/>
      <c r="Q24" s="62"/>
      <c r="R24" s="62"/>
      <c r="S24" s="62"/>
      <c r="T24" s="62"/>
      <c r="U24" s="62"/>
      <c r="V24" s="62"/>
      <c r="W24" s="8"/>
    </row>
    <row r="25" spans="2:23" x14ac:dyDescent="0.5">
      <c r="B25" s="13" t="s">
        <v>150</v>
      </c>
      <c r="I25" s="8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7" spans="2:23" x14ac:dyDescent="0.5">
      <c r="B27" s="14"/>
      <c r="H27" s="7"/>
    </row>
    <row r="34" spans="2:2" x14ac:dyDescent="0.5">
      <c r="B34" s="13"/>
    </row>
    <row r="35" spans="2:2" x14ac:dyDescent="0.5">
      <c r="B35" s="13"/>
    </row>
    <row r="36" spans="2:2" x14ac:dyDescent="0.5">
      <c r="B36" s="13"/>
    </row>
    <row r="38" spans="2:2" x14ac:dyDescent="0.5">
      <c r="B38" s="13"/>
    </row>
    <row r="39" spans="2:2" x14ac:dyDescent="0.5">
      <c r="B39" s="13"/>
    </row>
    <row r="40" spans="2:2" x14ac:dyDescent="0.5">
      <c r="B40" s="13"/>
    </row>
    <row r="41" spans="2:2" x14ac:dyDescent="0.5">
      <c r="B41" s="13"/>
    </row>
    <row r="42" spans="2:2" x14ac:dyDescent="0.5">
      <c r="B42" s="13"/>
    </row>
    <row r="43" spans="2:2" x14ac:dyDescent="0.5">
      <c r="B43" s="13"/>
    </row>
    <row r="44" spans="2:2" x14ac:dyDescent="0.5">
      <c r="B44" s="13"/>
    </row>
    <row r="45" spans="2:2" x14ac:dyDescent="0.5">
      <c r="B45" s="13"/>
    </row>
    <row r="46" spans="2:2" x14ac:dyDescent="0.5">
      <c r="B46" s="13"/>
    </row>
    <row r="47" spans="2:2" x14ac:dyDescent="0.5">
      <c r="B47" s="13"/>
    </row>
    <row r="48" spans="2:2" x14ac:dyDescent="0.5">
      <c r="B48" s="13"/>
    </row>
    <row r="49" spans="2:2" x14ac:dyDescent="0.5">
      <c r="B49" s="13"/>
    </row>
    <row r="50" spans="2:2" x14ac:dyDescent="0.5">
      <c r="B50" s="13"/>
    </row>
    <row r="51" spans="2:2" x14ac:dyDescent="0.5">
      <c r="B51" s="13"/>
    </row>
    <row r="52" spans="2:2" x14ac:dyDescent="0.5">
      <c r="B52" s="13"/>
    </row>
    <row r="53" spans="2:2" x14ac:dyDescent="0.5">
      <c r="B53" s="13"/>
    </row>
    <row r="54" spans="2:2" x14ac:dyDescent="0.5">
      <c r="B54" s="13"/>
    </row>
    <row r="55" spans="2:2" x14ac:dyDescent="0.5">
      <c r="B55" s="13"/>
    </row>
    <row r="56" spans="2:2" x14ac:dyDescent="0.5">
      <c r="B56" s="13"/>
    </row>
    <row r="58" spans="2:2" x14ac:dyDescent="0.5">
      <c r="B58" s="13"/>
    </row>
    <row r="59" spans="2:2" x14ac:dyDescent="0.5">
      <c r="B59" s="13"/>
    </row>
    <row r="60" spans="2:2" x14ac:dyDescent="0.5">
      <c r="B60" s="13"/>
    </row>
    <row r="61" spans="2:2" x14ac:dyDescent="0.5">
      <c r="B61" s="13"/>
    </row>
    <row r="62" spans="2:2" x14ac:dyDescent="0.5">
      <c r="B62" s="13"/>
    </row>
    <row r="63" spans="2:2" x14ac:dyDescent="0.5">
      <c r="B63" s="13"/>
    </row>
    <row r="64" spans="2:2" x14ac:dyDescent="0.5">
      <c r="B64" s="13"/>
    </row>
    <row r="65" spans="2:43" x14ac:dyDescent="0.5">
      <c r="B65" s="13"/>
    </row>
    <row r="66" spans="2:43" x14ac:dyDescent="0.5">
      <c r="B66" s="13"/>
    </row>
    <row r="67" spans="2:43" x14ac:dyDescent="0.5">
      <c r="B67" s="13"/>
    </row>
    <row r="68" spans="2:43" x14ac:dyDescent="0.5">
      <c r="B68" s="13"/>
    </row>
    <row r="69" spans="2:43" x14ac:dyDescent="0.5">
      <c r="B69" s="13"/>
    </row>
    <row r="70" spans="2:43" x14ac:dyDescent="0.5">
      <c r="B70" s="13"/>
    </row>
    <row r="71" spans="2:43" x14ac:dyDescent="0.5">
      <c r="B71" s="13"/>
    </row>
    <row r="75" spans="2:43" ht="23.5" x14ac:dyDescent="0.65">
      <c r="B75" s="9" t="s">
        <v>55</v>
      </c>
      <c r="D75" s="10"/>
      <c r="E75" s="10"/>
    </row>
    <row r="76" spans="2:43" ht="18.5" x14ac:dyDescent="0.5">
      <c r="B76" s="11" t="s">
        <v>56</v>
      </c>
      <c r="D76" s="10"/>
      <c r="E76" s="10"/>
    </row>
    <row r="77" spans="2:43" x14ac:dyDescent="0.5">
      <c r="B77" s="3" t="s">
        <v>57</v>
      </c>
      <c r="D77" s="10"/>
      <c r="E77" s="10"/>
    </row>
    <row r="78" spans="2:43" x14ac:dyDescent="0.5">
      <c r="B78" s="3" t="s">
        <v>58</v>
      </c>
      <c r="D78" s="10"/>
      <c r="E78" s="10"/>
    </row>
    <row r="80" spans="2:43" x14ac:dyDescent="0.5">
      <c r="B80" s="3" t="s">
        <v>8</v>
      </c>
      <c r="C80" s="3" t="s">
        <v>6</v>
      </c>
      <c r="D80" s="3" t="s">
        <v>7</v>
      </c>
      <c r="E80" s="3" t="s">
        <v>9</v>
      </c>
      <c r="F80" s="3" t="s">
        <v>10</v>
      </c>
      <c r="G80" s="3" t="s">
        <v>11</v>
      </c>
      <c r="H80" s="3" t="s">
        <v>12</v>
      </c>
      <c r="I80" s="3" t="s">
        <v>13</v>
      </c>
      <c r="J80" s="3" t="s">
        <v>14</v>
      </c>
      <c r="K80" s="3" t="s">
        <v>15</v>
      </c>
      <c r="L80" s="3" t="s">
        <v>16</v>
      </c>
      <c r="M80" s="3" t="s">
        <v>17</v>
      </c>
      <c r="N80" s="3" t="s">
        <v>18</v>
      </c>
      <c r="O80" s="3" t="s">
        <v>19</v>
      </c>
      <c r="P80" s="3" t="s">
        <v>20</v>
      </c>
      <c r="Q80" s="3" t="s">
        <v>21</v>
      </c>
      <c r="R80" s="3" t="s">
        <v>22</v>
      </c>
      <c r="S80" s="3" t="s">
        <v>23</v>
      </c>
      <c r="T80" s="3" t="s">
        <v>24</v>
      </c>
      <c r="U80" s="3" t="s">
        <v>25</v>
      </c>
      <c r="V80" s="3" t="s">
        <v>26</v>
      </c>
      <c r="W80" s="3" t="s">
        <v>27</v>
      </c>
      <c r="X80" s="3" t="s">
        <v>28</v>
      </c>
      <c r="Y80" s="3" t="s">
        <v>29</v>
      </c>
      <c r="Z80" s="3" t="s">
        <v>30</v>
      </c>
      <c r="AA80" s="3" t="s">
        <v>31</v>
      </c>
      <c r="AB80" s="3" t="s">
        <v>32</v>
      </c>
      <c r="AC80" s="3" t="s">
        <v>33</v>
      </c>
      <c r="AD80" s="3" t="s">
        <v>34</v>
      </c>
      <c r="AE80" s="3" t="s">
        <v>35</v>
      </c>
      <c r="AF80" s="3" t="s">
        <v>36</v>
      </c>
      <c r="AG80" s="3" t="s">
        <v>37</v>
      </c>
      <c r="AH80" s="3" t="s">
        <v>38</v>
      </c>
      <c r="AI80" s="3" t="s">
        <v>39</v>
      </c>
      <c r="AJ80" s="3" t="s">
        <v>40</v>
      </c>
      <c r="AK80" s="3" t="s">
        <v>41</v>
      </c>
      <c r="AL80" s="3" t="s">
        <v>42</v>
      </c>
      <c r="AM80" s="3" t="s">
        <v>43</v>
      </c>
      <c r="AN80" s="3" t="s">
        <v>44</v>
      </c>
      <c r="AO80" s="3" t="s">
        <v>45</v>
      </c>
      <c r="AP80" s="3" t="s">
        <v>46</v>
      </c>
      <c r="AQ80" s="3" t="s">
        <v>47</v>
      </c>
    </row>
    <row r="81" spans="2:43" x14ac:dyDescent="0.5">
      <c r="B81" s="3" t="s">
        <v>50</v>
      </c>
      <c r="C81" s="3" t="s">
        <v>48</v>
      </c>
      <c r="D81" s="3" t="s">
        <v>0</v>
      </c>
      <c r="E81" s="3">
        <v>1</v>
      </c>
      <c r="F81" s="3">
        <v>15</v>
      </c>
      <c r="G81" s="3">
        <v>5</v>
      </c>
      <c r="H81" s="3">
        <v>25</v>
      </c>
      <c r="I81" s="3">
        <v>25</v>
      </c>
      <c r="J81" s="3">
        <v>20</v>
      </c>
      <c r="K81" s="3">
        <v>60</v>
      </c>
      <c r="L81" s="3">
        <v>65</v>
      </c>
      <c r="M81" s="3">
        <v>50</v>
      </c>
      <c r="N81" s="3">
        <v>65</v>
      </c>
      <c r="O81" s="3">
        <v>80</v>
      </c>
      <c r="P81" s="3">
        <v>120</v>
      </c>
      <c r="Q81" s="3">
        <v>80</v>
      </c>
      <c r="R81" s="3">
        <v>20</v>
      </c>
      <c r="S81" s="3">
        <v>30</v>
      </c>
      <c r="T81" s="3">
        <v>25</v>
      </c>
      <c r="U81" s="3">
        <v>25</v>
      </c>
      <c r="V81" s="3">
        <v>24</v>
      </c>
      <c r="W81" s="3">
        <v>24</v>
      </c>
      <c r="X81" s="3">
        <v>22</v>
      </c>
      <c r="Y81" s="3">
        <v>35</v>
      </c>
      <c r="Z81" s="3">
        <v>35</v>
      </c>
      <c r="AA81" s="3">
        <v>25</v>
      </c>
      <c r="AB81" s="3">
        <v>22</v>
      </c>
      <c r="AC81" s="3">
        <v>27</v>
      </c>
      <c r="AD81" s="3">
        <v>30</v>
      </c>
      <c r="AE81" s="3">
        <v>20</v>
      </c>
      <c r="AF81" s="3">
        <v>450</v>
      </c>
      <c r="AG81" s="3">
        <v>125</v>
      </c>
      <c r="AH81" s="3">
        <v>625</v>
      </c>
      <c r="AI81" s="3">
        <v>600</v>
      </c>
      <c r="AJ81" s="3">
        <v>480</v>
      </c>
      <c r="AK81" s="3">
        <v>1320</v>
      </c>
      <c r="AL81" s="3">
        <v>2275</v>
      </c>
      <c r="AM81" s="3">
        <v>1750</v>
      </c>
      <c r="AN81" s="3">
        <v>1625</v>
      </c>
      <c r="AO81" s="3">
        <v>1760</v>
      </c>
      <c r="AP81" s="3">
        <v>3240</v>
      </c>
      <c r="AQ81" s="3">
        <v>2400</v>
      </c>
    </row>
    <row r="82" spans="2:43" x14ac:dyDescent="0.5">
      <c r="B82" s="3" t="s">
        <v>50</v>
      </c>
      <c r="C82" s="3" t="s">
        <v>48</v>
      </c>
      <c r="D82" s="3" t="s">
        <v>1</v>
      </c>
      <c r="E82" s="3">
        <v>272</v>
      </c>
      <c r="F82" s="3">
        <v>287</v>
      </c>
      <c r="G82" s="3">
        <v>169</v>
      </c>
      <c r="H82" s="3">
        <v>90</v>
      </c>
      <c r="I82" s="3">
        <v>83</v>
      </c>
      <c r="J82" s="3">
        <v>80</v>
      </c>
      <c r="K82" s="3">
        <v>110</v>
      </c>
      <c r="L82" s="3">
        <v>200</v>
      </c>
      <c r="M82" s="3">
        <v>290</v>
      </c>
      <c r="N82" s="3">
        <v>180</v>
      </c>
      <c r="O82" s="3">
        <v>210</v>
      </c>
      <c r="P82" s="3">
        <v>190</v>
      </c>
      <c r="Q82" s="3">
        <v>220</v>
      </c>
      <c r="R82" s="3">
        <v>30</v>
      </c>
      <c r="S82" s="3">
        <v>30</v>
      </c>
      <c r="T82" s="3">
        <v>30</v>
      </c>
      <c r="U82" s="3">
        <v>30</v>
      </c>
      <c r="V82" s="3">
        <v>30</v>
      </c>
      <c r="W82" s="3">
        <v>35</v>
      </c>
      <c r="X82" s="3">
        <v>32</v>
      </c>
      <c r="Y82" s="3">
        <v>35</v>
      </c>
      <c r="Z82" s="3">
        <v>35</v>
      </c>
      <c r="AA82" s="3">
        <v>25</v>
      </c>
      <c r="AB82" s="3">
        <v>22</v>
      </c>
      <c r="AC82" s="3">
        <v>27</v>
      </c>
      <c r="AD82" s="3">
        <v>30</v>
      </c>
      <c r="AE82" s="3">
        <v>8160</v>
      </c>
      <c r="AF82" s="3">
        <v>8610</v>
      </c>
      <c r="AG82" s="3">
        <v>5070</v>
      </c>
      <c r="AH82" s="3">
        <v>2700</v>
      </c>
      <c r="AI82" s="3">
        <v>2490</v>
      </c>
      <c r="AJ82" s="3">
        <v>2800</v>
      </c>
      <c r="AK82" s="3">
        <v>3520</v>
      </c>
      <c r="AL82" s="3">
        <v>7000</v>
      </c>
      <c r="AM82" s="3">
        <v>10150</v>
      </c>
      <c r="AN82" s="3">
        <v>4500</v>
      </c>
      <c r="AO82" s="3">
        <v>4620</v>
      </c>
      <c r="AP82" s="3">
        <v>5130</v>
      </c>
      <c r="AQ82" s="3">
        <v>6600</v>
      </c>
    </row>
    <row r="83" spans="2:43" x14ac:dyDescent="0.5">
      <c r="B83" s="3" t="s">
        <v>50</v>
      </c>
      <c r="C83" s="3" t="s">
        <v>48</v>
      </c>
      <c r="D83" s="3" t="s">
        <v>2</v>
      </c>
      <c r="E83" s="3">
        <v>0</v>
      </c>
      <c r="F83" s="3">
        <v>0</v>
      </c>
      <c r="G83" s="3">
        <v>0</v>
      </c>
      <c r="H83" s="3">
        <v>0</v>
      </c>
      <c r="I83" s="3">
        <v>10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30</v>
      </c>
      <c r="P83" s="3">
        <v>10</v>
      </c>
      <c r="Q83" s="3">
        <v>40</v>
      </c>
      <c r="R83" s="3">
        <v>0</v>
      </c>
      <c r="S83" s="3">
        <v>0</v>
      </c>
      <c r="T83" s="3">
        <v>0</v>
      </c>
      <c r="U83" s="3">
        <v>0</v>
      </c>
      <c r="V83" s="3">
        <v>21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22</v>
      </c>
      <c r="AC83" s="3">
        <v>27</v>
      </c>
      <c r="AD83" s="3">
        <v>30</v>
      </c>
      <c r="AE83" s="3">
        <v>0</v>
      </c>
      <c r="AF83" s="3">
        <v>0</v>
      </c>
      <c r="AG83" s="3">
        <v>0</v>
      </c>
      <c r="AH83" s="3">
        <v>0</v>
      </c>
      <c r="AI83" s="3">
        <v>210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660</v>
      </c>
      <c r="AP83" s="3">
        <v>270</v>
      </c>
      <c r="AQ83" s="3">
        <v>1200</v>
      </c>
    </row>
    <row r="84" spans="2:43" x14ac:dyDescent="0.5">
      <c r="B84" s="3" t="s">
        <v>50</v>
      </c>
      <c r="C84" s="3" t="s">
        <v>48</v>
      </c>
      <c r="D84" s="3" t="s">
        <v>3</v>
      </c>
      <c r="E84" s="3">
        <v>88</v>
      </c>
      <c r="F84" s="3">
        <v>60</v>
      </c>
      <c r="G84" s="3">
        <v>15</v>
      </c>
      <c r="H84" s="3">
        <v>45</v>
      </c>
      <c r="I84" s="3">
        <v>50</v>
      </c>
      <c r="J84" s="3">
        <v>10</v>
      </c>
      <c r="K84" s="3">
        <v>30</v>
      </c>
      <c r="L84" s="3">
        <v>110</v>
      </c>
      <c r="M84" s="3">
        <v>110</v>
      </c>
      <c r="N84" s="3">
        <v>80</v>
      </c>
      <c r="O84" s="3">
        <v>80</v>
      </c>
      <c r="P84" s="3">
        <v>60</v>
      </c>
      <c r="Q84" s="3">
        <v>70</v>
      </c>
      <c r="R84" s="3">
        <v>20</v>
      </c>
      <c r="S84" s="3">
        <v>30</v>
      </c>
      <c r="T84" s="3">
        <v>20</v>
      </c>
      <c r="U84" s="3">
        <v>27</v>
      </c>
      <c r="V84" s="3">
        <v>21</v>
      </c>
      <c r="W84" s="3">
        <v>25</v>
      </c>
      <c r="X84" s="3">
        <v>24</v>
      </c>
      <c r="Y84" s="3">
        <v>30</v>
      </c>
      <c r="Z84" s="3">
        <v>30</v>
      </c>
      <c r="AA84" s="3">
        <v>25</v>
      </c>
      <c r="AB84" s="3">
        <v>22</v>
      </c>
      <c r="AC84" s="3">
        <v>27</v>
      </c>
      <c r="AD84" s="3">
        <v>30</v>
      </c>
      <c r="AE84" s="3">
        <v>1760</v>
      </c>
      <c r="AF84" s="3">
        <v>1800</v>
      </c>
      <c r="AG84" s="3">
        <v>300</v>
      </c>
      <c r="AH84" s="3">
        <v>1215</v>
      </c>
      <c r="AI84" s="3">
        <v>1050</v>
      </c>
      <c r="AJ84" s="3">
        <v>250</v>
      </c>
      <c r="AK84" s="3">
        <v>720</v>
      </c>
      <c r="AL84" s="3">
        <v>3300</v>
      </c>
      <c r="AM84" s="3">
        <v>3300</v>
      </c>
      <c r="AN84" s="3">
        <v>2000</v>
      </c>
      <c r="AO84" s="3">
        <v>1760</v>
      </c>
      <c r="AP84" s="3">
        <v>1620</v>
      </c>
      <c r="AQ84" s="3">
        <v>2100</v>
      </c>
    </row>
    <row r="85" spans="2:43" x14ac:dyDescent="0.5">
      <c r="B85" s="3" t="s">
        <v>50</v>
      </c>
      <c r="C85" s="3" t="s">
        <v>48</v>
      </c>
      <c r="D85" s="3" t="s">
        <v>4</v>
      </c>
      <c r="E85" s="3">
        <v>40</v>
      </c>
      <c r="F85" s="3">
        <v>27</v>
      </c>
      <c r="G85" s="3">
        <v>16</v>
      </c>
      <c r="H85" s="3">
        <v>6</v>
      </c>
      <c r="I85" s="3">
        <v>70</v>
      </c>
      <c r="J85" s="3">
        <v>60</v>
      </c>
      <c r="K85" s="3">
        <v>20</v>
      </c>
      <c r="L85" s="3">
        <v>20</v>
      </c>
      <c r="M85" s="3">
        <v>45</v>
      </c>
      <c r="N85" s="3">
        <v>60</v>
      </c>
      <c r="O85" s="3">
        <v>35</v>
      </c>
      <c r="P85" s="3">
        <v>100</v>
      </c>
      <c r="Q85" s="3">
        <v>30</v>
      </c>
      <c r="R85" s="3">
        <v>30</v>
      </c>
      <c r="S85" s="3">
        <v>30</v>
      </c>
      <c r="T85" s="3">
        <v>30</v>
      </c>
      <c r="U85" s="3">
        <v>30</v>
      </c>
      <c r="V85" s="3">
        <v>30</v>
      </c>
      <c r="W85" s="3">
        <v>35</v>
      </c>
      <c r="X85" s="3">
        <v>30</v>
      </c>
      <c r="Y85" s="3">
        <v>35</v>
      </c>
      <c r="Z85" s="3">
        <v>35</v>
      </c>
      <c r="AA85" s="3">
        <v>25</v>
      </c>
      <c r="AB85" s="3">
        <v>22</v>
      </c>
      <c r="AC85" s="3">
        <v>27</v>
      </c>
      <c r="AD85" s="3">
        <v>30</v>
      </c>
      <c r="AE85" s="3">
        <v>1200</v>
      </c>
      <c r="AF85" s="3">
        <v>810</v>
      </c>
      <c r="AG85" s="3">
        <v>480</v>
      </c>
      <c r="AH85" s="3">
        <v>180</v>
      </c>
      <c r="AI85" s="3">
        <v>2100</v>
      </c>
      <c r="AJ85" s="3">
        <v>2100</v>
      </c>
      <c r="AK85" s="3">
        <v>600</v>
      </c>
      <c r="AL85" s="3">
        <v>700</v>
      </c>
      <c r="AM85" s="3">
        <v>1575</v>
      </c>
      <c r="AN85" s="3">
        <v>1500</v>
      </c>
      <c r="AO85" s="3">
        <v>770</v>
      </c>
      <c r="AP85" s="3">
        <v>2700</v>
      </c>
      <c r="AQ85" s="3">
        <v>900</v>
      </c>
    </row>
    <row r="86" spans="2:43" x14ac:dyDescent="0.5">
      <c r="C86" s="3" t="s">
        <v>5</v>
      </c>
      <c r="D86" s="3" t="s">
        <v>5</v>
      </c>
      <c r="E86" s="3">
        <f>SUM(E81:E85)</f>
        <v>401</v>
      </c>
      <c r="F86" s="3">
        <f t="shared" ref="F86:Q86" si="0">SUM(F81:F85)</f>
        <v>389</v>
      </c>
      <c r="G86" s="3">
        <f t="shared" si="0"/>
        <v>205</v>
      </c>
      <c r="H86" s="3">
        <f t="shared" si="0"/>
        <v>166</v>
      </c>
      <c r="I86" s="3">
        <f t="shared" si="0"/>
        <v>238</v>
      </c>
      <c r="J86" s="3">
        <f t="shared" si="0"/>
        <v>170</v>
      </c>
      <c r="K86" s="3">
        <f t="shared" si="0"/>
        <v>220</v>
      </c>
      <c r="L86" s="3">
        <f t="shared" si="0"/>
        <v>395</v>
      </c>
      <c r="M86" s="3">
        <f t="shared" si="0"/>
        <v>495</v>
      </c>
      <c r="N86" s="3">
        <f t="shared" si="0"/>
        <v>385</v>
      </c>
      <c r="O86" s="3">
        <f t="shared" si="0"/>
        <v>435</v>
      </c>
      <c r="P86" s="3">
        <f t="shared" si="0"/>
        <v>480</v>
      </c>
      <c r="Q86" s="3">
        <f t="shared" si="0"/>
        <v>440</v>
      </c>
      <c r="AE86" s="3">
        <f>SUM(AE81:AE85)</f>
        <v>11140</v>
      </c>
      <c r="AF86" s="3">
        <f t="shared" ref="AF86:AQ86" si="1">SUM(AF81:AF85)</f>
        <v>11670</v>
      </c>
      <c r="AG86" s="3">
        <f t="shared" si="1"/>
        <v>5975</v>
      </c>
      <c r="AH86" s="3">
        <f t="shared" si="1"/>
        <v>4720</v>
      </c>
      <c r="AI86" s="3">
        <f t="shared" si="1"/>
        <v>6450</v>
      </c>
      <c r="AJ86" s="3">
        <f t="shared" si="1"/>
        <v>5630</v>
      </c>
      <c r="AK86" s="3">
        <f t="shared" si="1"/>
        <v>6160</v>
      </c>
      <c r="AL86" s="3">
        <f t="shared" si="1"/>
        <v>13275</v>
      </c>
      <c r="AM86" s="3">
        <f t="shared" si="1"/>
        <v>16775</v>
      </c>
      <c r="AN86" s="3">
        <f t="shared" si="1"/>
        <v>9625</v>
      </c>
      <c r="AO86" s="3">
        <f t="shared" si="1"/>
        <v>9570</v>
      </c>
      <c r="AP86" s="3">
        <f t="shared" si="1"/>
        <v>12960</v>
      </c>
      <c r="AQ86" s="3">
        <f t="shared" si="1"/>
        <v>13200</v>
      </c>
    </row>
    <row r="90" spans="2:43" x14ac:dyDescent="0.5">
      <c r="B90" s="3" t="s">
        <v>104</v>
      </c>
    </row>
    <row r="91" spans="2:43" x14ac:dyDescent="0.5">
      <c r="C91" s="3">
        <v>2010</v>
      </c>
      <c r="D91" s="3">
        <v>2011</v>
      </c>
      <c r="E91" s="3">
        <v>2012</v>
      </c>
      <c r="F91" s="3">
        <v>2013</v>
      </c>
      <c r="G91" s="3">
        <v>2014</v>
      </c>
      <c r="H91" s="3">
        <v>2015</v>
      </c>
      <c r="I91" s="3">
        <v>2016</v>
      </c>
      <c r="J91" s="3">
        <v>2017</v>
      </c>
      <c r="K91" s="3">
        <v>2018</v>
      </c>
      <c r="L91" s="3">
        <v>2019</v>
      </c>
      <c r="M91" s="3">
        <v>2020</v>
      </c>
      <c r="N91" s="3">
        <v>2021</v>
      </c>
      <c r="O91" s="3">
        <v>2022</v>
      </c>
    </row>
    <row r="92" spans="2:43" x14ac:dyDescent="0.5">
      <c r="B92" s="3" t="s">
        <v>0</v>
      </c>
      <c r="C92" s="3">
        <v>4911</v>
      </c>
      <c r="D92" s="3">
        <v>5520</v>
      </c>
      <c r="E92" s="3">
        <v>6150</v>
      </c>
      <c r="F92" s="3">
        <v>4805</v>
      </c>
      <c r="G92" s="3">
        <v>5700</v>
      </c>
      <c r="H92" s="3">
        <v>6800</v>
      </c>
      <c r="I92" s="3">
        <v>7500</v>
      </c>
      <c r="J92" s="3">
        <v>8140</v>
      </c>
      <c r="K92" s="3">
        <v>8730</v>
      </c>
      <c r="L92" s="3">
        <v>10660</v>
      </c>
      <c r="M92" s="3">
        <v>11983</v>
      </c>
      <c r="N92" s="3">
        <v>8750</v>
      </c>
      <c r="O92" s="3">
        <v>11170</v>
      </c>
    </row>
    <row r="93" spans="2:43" x14ac:dyDescent="0.5">
      <c r="B93" s="3" t="s">
        <v>1</v>
      </c>
      <c r="C93" s="3">
        <v>10985</v>
      </c>
      <c r="D93" s="3">
        <v>12505</v>
      </c>
      <c r="E93" s="3">
        <v>14380</v>
      </c>
      <c r="F93" s="3">
        <v>12300</v>
      </c>
      <c r="G93" s="3">
        <v>13500</v>
      </c>
      <c r="H93" s="3">
        <v>16100</v>
      </c>
      <c r="I93" s="3">
        <v>18000</v>
      </c>
      <c r="J93" s="3">
        <v>20140</v>
      </c>
      <c r="K93" s="3">
        <v>21460</v>
      </c>
      <c r="L93" s="3">
        <v>24000</v>
      </c>
      <c r="M93" s="3">
        <v>28672</v>
      </c>
      <c r="N93" s="3">
        <v>18990</v>
      </c>
      <c r="O93" s="3">
        <v>26230</v>
      </c>
    </row>
    <row r="94" spans="2:43" x14ac:dyDescent="0.5">
      <c r="B94" s="3" t="s">
        <v>2</v>
      </c>
      <c r="C94" s="3">
        <v>4</v>
      </c>
      <c r="D94" s="3">
        <v>6</v>
      </c>
      <c r="E94" s="3">
        <v>7</v>
      </c>
      <c r="F94" s="3">
        <v>5</v>
      </c>
      <c r="G94" s="3">
        <v>5</v>
      </c>
      <c r="H94" s="3">
        <v>5</v>
      </c>
      <c r="I94" s="3">
        <v>15</v>
      </c>
      <c r="J94" s="3">
        <v>35</v>
      </c>
      <c r="K94" s="3">
        <v>40</v>
      </c>
      <c r="L94" s="3">
        <v>60</v>
      </c>
      <c r="M94" s="3">
        <v>90</v>
      </c>
      <c r="N94" s="3">
        <v>25</v>
      </c>
      <c r="O94" s="3">
        <v>60</v>
      </c>
    </row>
    <row r="95" spans="2:43" x14ac:dyDescent="0.5">
      <c r="B95" s="3" t="s">
        <v>3</v>
      </c>
      <c r="C95" s="3">
        <v>223</v>
      </c>
      <c r="D95" s="3">
        <v>354</v>
      </c>
      <c r="E95" s="3">
        <v>393</v>
      </c>
      <c r="F95" s="3">
        <v>310</v>
      </c>
      <c r="G95" s="3">
        <v>360</v>
      </c>
      <c r="H95" s="3">
        <v>460</v>
      </c>
      <c r="I95" s="3">
        <v>530</v>
      </c>
      <c r="J95" s="3">
        <v>840</v>
      </c>
      <c r="K95" s="3">
        <v>910</v>
      </c>
      <c r="L95" s="3">
        <v>1175</v>
      </c>
      <c r="M95" s="3">
        <v>2089</v>
      </c>
      <c r="N95" s="3">
        <v>1090</v>
      </c>
      <c r="O95" s="3">
        <v>1630</v>
      </c>
    </row>
    <row r="96" spans="2:43" x14ac:dyDescent="0.5">
      <c r="B96" s="3" t="s">
        <v>4</v>
      </c>
      <c r="C96" s="3">
        <v>18065</v>
      </c>
      <c r="D96" s="3">
        <v>20635</v>
      </c>
      <c r="E96" s="3">
        <v>22478</v>
      </c>
      <c r="F96" s="3">
        <v>21000</v>
      </c>
      <c r="G96" s="3">
        <v>22800</v>
      </c>
      <c r="H96" s="3">
        <v>25900</v>
      </c>
      <c r="I96" s="3">
        <v>28700</v>
      </c>
      <c r="J96" s="3">
        <v>31420</v>
      </c>
      <c r="K96" s="3">
        <v>33670</v>
      </c>
      <c r="L96" s="3">
        <v>37420</v>
      </c>
      <c r="M96" s="3">
        <v>42288</v>
      </c>
      <c r="N96" s="3">
        <v>27060</v>
      </c>
      <c r="O96" s="3">
        <v>35330</v>
      </c>
    </row>
    <row r="97" spans="2:15" x14ac:dyDescent="0.5">
      <c r="B97" s="3" t="s">
        <v>66</v>
      </c>
      <c r="C97" s="12">
        <f t="shared" ref="C97:O97" si="2">SUM(C92:C96)</f>
        <v>34188</v>
      </c>
      <c r="D97" s="12">
        <f t="shared" si="2"/>
        <v>39020</v>
      </c>
      <c r="E97" s="12">
        <f t="shared" si="2"/>
        <v>43408</v>
      </c>
      <c r="F97" s="12">
        <f t="shared" si="2"/>
        <v>38420</v>
      </c>
      <c r="G97" s="12">
        <f t="shared" si="2"/>
        <v>42365</v>
      </c>
      <c r="H97" s="12">
        <f t="shared" si="2"/>
        <v>49265</v>
      </c>
      <c r="I97" s="12">
        <f t="shared" si="2"/>
        <v>54745</v>
      </c>
      <c r="J97" s="12">
        <f t="shared" si="2"/>
        <v>60575</v>
      </c>
      <c r="K97" s="12">
        <f t="shared" si="2"/>
        <v>64810</v>
      </c>
      <c r="L97" s="12">
        <f t="shared" si="2"/>
        <v>73315</v>
      </c>
      <c r="M97" s="12">
        <f t="shared" si="2"/>
        <v>85122</v>
      </c>
      <c r="N97" s="12">
        <f t="shared" si="2"/>
        <v>55915</v>
      </c>
      <c r="O97" s="12">
        <f t="shared" si="2"/>
        <v>74420</v>
      </c>
    </row>
    <row r="98" spans="2:15" x14ac:dyDescent="0.5">
      <c r="B98" s="3" t="s">
        <v>65</v>
      </c>
      <c r="C98" s="32">
        <v>55164</v>
      </c>
      <c r="D98" s="32">
        <v>61114</v>
      </c>
      <c r="E98" s="32">
        <v>67714</v>
      </c>
      <c r="F98" s="32">
        <v>60991</v>
      </c>
      <c r="G98" s="32">
        <v>66890</v>
      </c>
      <c r="H98" s="32">
        <v>79258</v>
      </c>
      <c r="I98" s="32">
        <v>88699</v>
      </c>
      <c r="J98" s="32">
        <v>98429</v>
      </c>
      <c r="K98" s="32">
        <v>106278</v>
      </c>
      <c r="L98" s="32">
        <v>122165</v>
      </c>
      <c r="M98" s="32">
        <v>142155</v>
      </c>
      <c r="N98" s="32">
        <v>112578</v>
      </c>
      <c r="O98" s="32">
        <v>131732</v>
      </c>
    </row>
    <row r="99" spans="2:15" x14ac:dyDescent="0.5">
      <c r="B99" s="3" t="s">
        <v>103</v>
      </c>
      <c r="C99" s="33">
        <f>C97*100/C98</f>
        <v>61.975201218185774</v>
      </c>
      <c r="D99" s="33">
        <f t="shared" ref="D99:O99" si="3">D97*100/D98</f>
        <v>63.847890826979089</v>
      </c>
      <c r="E99" s="33">
        <f t="shared" si="3"/>
        <v>64.104911835071036</v>
      </c>
      <c r="F99" s="33">
        <f t="shared" si="3"/>
        <v>62.99290059189061</v>
      </c>
      <c r="G99" s="33">
        <f t="shared" si="3"/>
        <v>63.33532665570339</v>
      </c>
      <c r="H99" s="33">
        <f t="shared" si="3"/>
        <v>62.157763254182541</v>
      </c>
      <c r="I99" s="33">
        <f t="shared" si="3"/>
        <v>61.71997429508788</v>
      </c>
      <c r="J99" s="33">
        <f t="shared" si="3"/>
        <v>61.541822023996993</v>
      </c>
      <c r="K99" s="33">
        <f t="shared" si="3"/>
        <v>60.981576619808429</v>
      </c>
      <c r="L99" s="33">
        <f t="shared" si="3"/>
        <v>60.013097040887324</v>
      </c>
      <c r="M99" s="33">
        <f t="shared" si="3"/>
        <v>59.879708768597659</v>
      </c>
      <c r="N99" s="33">
        <f t="shared" si="3"/>
        <v>49.667785890671354</v>
      </c>
      <c r="O99" s="33">
        <f t="shared" si="3"/>
        <v>56.493486776181946</v>
      </c>
    </row>
    <row r="103" spans="2:15" x14ac:dyDescent="0.5">
      <c r="B103" s="3" t="s">
        <v>98</v>
      </c>
    </row>
    <row r="104" spans="2:15" x14ac:dyDescent="0.5">
      <c r="B104" s="3" t="s">
        <v>59</v>
      </c>
      <c r="C104" s="3">
        <v>2010</v>
      </c>
      <c r="D104" s="3">
        <v>2011</v>
      </c>
      <c r="E104" s="3">
        <v>2012</v>
      </c>
      <c r="F104" s="3">
        <v>2013</v>
      </c>
      <c r="G104" s="3">
        <v>2014</v>
      </c>
      <c r="H104" s="3">
        <v>2015</v>
      </c>
      <c r="I104" s="3">
        <v>2016</v>
      </c>
      <c r="J104" s="3">
        <v>2017</v>
      </c>
      <c r="K104" s="3">
        <v>2018</v>
      </c>
      <c r="L104" s="3">
        <v>2019</v>
      </c>
      <c r="M104" s="3">
        <v>2020</v>
      </c>
      <c r="N104" s="3">
        <v>2021</v>
      </c>
      <c r="O104" s="3">
        <v>2022</v>
      </c>
    </row>
    <row r="105" spans="2:15" x14ac:dyDescent="0.5">
      <c r="B105" s="3" t="s">
        <v>82</v>
      </c>
      <c r="C105" s="31">
        <v>1558</v>
      </c>
      <c r="D105" s="31">
        <v>1712</v>
      </c>
      <c r="E105" s="31">
        <v>1889</v>
      </c>
      <c r="F105" s="31">
        <v>1691</v>
      </c>
      <c r="G105" s="31">
        <v>1847</v>
      </c>
      <c r="H105" s="31">
        <v>2187</v>
      </c>
      <c r="I105" s="31">
        <v>2434</v>
      </c>
      <c r="J105" s="31">
        <v>2699</v>
      </c>
      <c r="K105" s="31">
        <v>2906</v>
      </c>
      <c r="L105" s="31">
        <v>3015</v>
      </c>
      <c r="M105" s="31">
        <v>3613</v>
      </c>
      <c r="N105" s="31">
        <v>3446</v>
      </c>
      <c r="O105" s="31">
        <v>3902</v>
      </c>
    </row>
    <row r="106" spans="2:15" x14ac:dyDescent="0.5">
      <c r="B106" s="3" t="s">
        <v>83</v>
      </c>
      <c r="C106" s="31">
        <v>352</v>
      </c>
      <c r="D106" s="31">
        <v>517</v>
      </c>
      <c r="E106" s="31">
        <v>625</v>
      </c>
      <c r="F106" s="31">
        <v>510</v>
      </c>
      <c r="G106" s="31">
        <v>654</v>
      </c>
      <c r="H106" s="31">
        <v>703</v>
      </c>
      <c r="I106" s="31">
        <v>808</v>
      </c>
      <c r="J106" s="31">
        <v>917</v>
      </c>
      <c r="K106" s="31">
        <v>1015</v>
      </c>
      <c r="L106" s="31">
        <v>1155</v>
      </c>
      <c r="M106" s="31">
        <v>1314</v>
      </c>
      <c r="N106" s="31">
        <v>1040</v>
      </c>
      <c r="O106" s="31">
        <v>1217</v>
      </c>
    </row>
    <row r="107" spans="2:15" x14ac:dyDescent="0.5">
      <c r="B107" s="3" t="s">
        <v>84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</row>
    <row r="108" spans="2:15" x14ac:dyDescent="0.5">
      <c r="B108" s="3" t="s">
        <v>48</v>
      </c>
      <c r="C108" s="31">
        <v>34188</v>
      </c>
      <c r="D108" s="31">
        <v>39020</v>
      </c>
      <c r="E108" s="31">
        <v>43408</v>
      </c>
      <c r="F108" s="31">
        <v>38420</v>
      </c>
      <c r="G108" s="31">
        <v>42365</v>
      </c>
      <c r="H108" s="31">
        <v>49265</v>
      </c>
      <c r="I108" s="31">
        <v>54745</v>
      </c>
      <c r="J108" s="31">
        <v>60575</v>
      </c>
      <c r="K108" s="31">
        <v>64810</v>
      </c>
      <c r="L108" s="31">
        <v>73315</v>
      </c>
      <c r="M108" s="31">
        <v>85122</v>
      </c>
      <c r="N108" s="31">
        <v>55915</v>
      </c>
      <c r="O108" s="31">
        <v>74420</v>
      </c>
    </row>
    <row r="109" spans="2:15" x14ac:dyDescent="0.5">
      <c r="B109" s="3" t="s">
        <v>85</v>
      </c>
      <c r="C109" s="31">
        <v>18626</v>
      </c>
      <c r="D109" s="31">
        <v>19288</v>
      </c>
      <c r="E109" s="31">
        <v>21199</v>
      </c>
      <c r="F109" s="31">
        <v>19773</v>
      </c>
      <c r="G109" s="31">
        <v>21421</v>
      </c>
      <c r="H109" s="31">
        <v>26342</v>
      </c>
      <c r="I109" s="31">
        <v>29848</v>
      </c>
      <c r="J109" s="31">
        <v>33377</v>
      </c>
      <c r="K109" s="31">
        <v>36599</v>
      </c>
      <c r="L109" s="31">
        <v>43587</v>
      </c>
      <c r="M109" s="31">
        <v>50531</v>
      </c>
      <c r="N109" s="31">
        <v>50531</v>
      </c>
      <c r="O109" s="31">
        <v>50531</v>
      </c>
    </row>
    <row r="110" spans="2:15" x14ac:dyDescent="0.5">
      <c r="B110" s="3" t="s">
        <v>86</v>
      </c>
      <c r="C110" s="31">
        <v>361</v>
      </c>
      <c r="D110" s="31">
        <v>406</v>
      </c>
      <c r="E110" s="31">
        <v>455</v>
      </c>
      <c r="F110" s="31">
        <v>426</v>
      </c>
      <c r="G110" s="31">
        <v>471</v>
      </c>
      <c r="H110" s="31">
        <v>557</v>
      </c>
      <c r="I110" s="31">
        <v>655</v>
      </c>
      <c r="J110" s="31">
        <v>695</v>
      </c>
      <c r="K110" s="31">
        <v>826</v>
      </c>
      <c r="L110" s="31">
        <v>916</v>
      </c>
      <c r="M110" s="31">
        <v>1222</v>
      </c>
      <c r="N110" s="31">
        <v>1268</v>
      </c>
      <c r="O110" s="31">
        <v>1235</v>
      </c>
    </row>
    <row r="111" spans="2:15" x14ac:dyDescent="0.5">
      <c r="B111" s="3" t="s">
        <v>87</v>
      </c>
      <c r="C111" s="31">
        <v>0</v>
      </c>
      <c r="D111" s="31">
        <v>89</v>
      </c>
      <c r="E111" s="31">
        <v>59</v>
      </c>
      <c r="F111" s="31">
        <v>94</v>
      </c>
      <c r="G111" s="31">
        <v>82</v>
      </c>
      <c r="H111" s="31">
        <v>141</v>
      </c>
      <c r="I111" s="31">
        <v>167</v>
      </c>
      <c r="J111" s="31">
        <v>127</v>
      </c>
      <c r="K111" s="31">
        <v>86</v>
      </c>
      <c r="L111" s="31">
        <v>144</v>
      </c>
      <c r="M111" s="31">
        <v>261</v>
      </c>
      <c r="N111" s="31">
        <v>287</v>
      </c>
      <c r="O111" s="31">
        <v>331</v>
      </c>
    </row>
    <row r="112" spans="2:15" x14ac:dyDescent="0.5">
      <c r="B112" s="3" t="s">
        <v>88</v>
      </c>
      <c r="C112" s="31">
        <v>9</v>
      </c>
      <c r="D112" s="31">
        <v>16</v>
      </c>
      <c r="E112" s="31">
        <v>19</v>
      </c>
      <c r="F112" s="31">
        <v>21</v>
      </c>
      <c r="G112" s="31">
        <v>2</v>
      </c>
      <c r="H112" s="31">
        <v>17</v>
      </c>
      <c r="I112" s="31">
        <v>0</v>
      </c>
      <c r="J112" s="31">
        <v>0</v>
      </c>
      <c r="K112" s="31">
        <v>0</v>
      </c>
      <c r="L112" s="31">
        <v>0</v>
      </c>
      <c r="M112" s="31">
        <v>1</v>
      </c>
      <c r="N112" s="31">
        <v>1</v>
      </c>
      <c r="O112" s="31">
        <v>1</v>
      </c>
    </row>
    <row r="113" spans="2:15" x14ac:dyDescent="0.5">
      <c r="B113" s="3" t="s">
        <v>89</v>
      </c>
      <c r="C113" s="31">
        <v>2</v>
      </c>
      <c r="D113" s="31">
        <v>8</v>
      </c>
      <c r="E113" s="31">
        <v>6</v>
      </c>
      <c r="F113" s="31">
        <v>5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26</v>
      </c>
      <c r="N113" s="31">
        <v>39</v>
      </c>
      <c r="O113" s="31">
        <v>35</v>
      </c>
    </row>
    <row r="114" spans="2:15" x14ac:dyDescent="0.5">
      <c r="B114" s="3" t="s">
        <v>90</v>
      </c>
      <c r="C114" s="31">
        <v>68</v>
      </c>
      <c r="D114" s="31">
        <v>58</v>
      </c>
      <c r="E114" s="31">
        <v>54</v>
      </c>
      <c r="F114" s="31">
        <v>51</v>
      </c>
      <c r="G114" s="31">
        <v>48</v>
      </c>
      <c r="H114" s="31">
        <v>46</v>
      </c>
      <c r="I114" s="31">
        <v>42</v>
      </c>
      <c r="J114" s="31">
        <v>39</v>
      </c>
      <c r="K114" s="31">
        <v>36</v>
      </c>
      <c r="L114" s="31">
        <v>33</v>
      </c>
      <c r="M114" s="31">
        <v>38</v>
      </c>
      <c r="N114" s="31">
        <v>30</v>
      </c>
      <c r="O114" s="31">
        <v>35</v>
      </c>
    </row>
    <row r="115" spans="2:15" x14ac:dyDescent="0.5">
      <c r="B115" s="3" t="s">
        <v>91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</row>
    <row r="116" spans="2:15" x14ac:dyDescent="0.5">
      <c r="B116" s="3" t="s">
        <v>92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27</v>
      </c>
      <c r="N116" s="31">
        <v>21</v>
      </c>
      <c r="O116" s="31">
        <v>25</v>
      </c>
    </row>
    <row r="117" spans="2:15" x14ac:dyDescent="0.5">
      <c r="B117" s="3" t="s">
        <v>93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</row>
    <row r="118" spans="2:15" x14ac:dyDescent="0.5">
      <c r="B118" s="3" t="s">
        <v>65</v>
      </c>
      <c r="C118" s="32">
        <v>55164</v>
      </c>
      <c r="D118" s="32">
        <v>61114</v>
      </c>
      <c r="E118" s="32">
        <v>67714</v>
      </c>
      <c r="F118" s="32">
        <v>60991</v>
      </c>
      <c r="G118" s="32">
        <v>66890</v>
      </c>
      <c r="H118" s="32">
        <v>79258</v>
      </c>
      <c r="I118" s="32">
        <v>88699</v>
      </c>
      <c r="J118" s="32">
        <v>98429</v>
      </c>
      <c r="K118" s="32">
        <v>106278</v>
      </c>
      <c r="L118" s="32">
        <v>122165</v>
      </c>
      <c r="M118" s="32">
        <v>142155</v>
      </c>
      <c r="N118" s="32">
        <v>112578</v>
      </c>
      <c r="O118" s="32">
        <v>131732</v>
      </c>
    </row>
    <row r="122" spans="2:15" x14ac:dyDescent="0.5">
      <c r="B122" s="3" t="s">
        <v>107</v>
      </c>
    </row>
    <row r="124" spans="2:15" x14ac:dyDescent="0.5">
      <c r="B124" s="34" t="s">
        <v>106</v>
      </c>
      <c r="C124" s="39">
        <v>2010</v>
      </c>
      <c r="D124" s="39">
        <v>2011</v>
      </c>
      <c r="E124" s="39">
        <v>2012</v>
      </c>
      <c r="F124" s="39">
        <v>2013</v>
      </c>
      <c r="G124" s="39">
        <v>2014</v>
      </c>
      <c r="H124" s="39">
        <v>2015</v>
      </c>
      <c r="I124" s="39">
        <v>2016</v>
      </c>
      <c r="J124" s="39">
        <v>2017</v>
      </c>
      <c r="K124" s="39">
        <v>2018</v>
      </c>
      <c r="L124" s="39">
        <v>2019</v>
      </c>
      <c r="M124" s="39">
        <v>2020</v>
      </c>
      <c r="N124" s="39">
        <v>2021</v>
      </c>
      <c r="O124" s="39">
        <v>2022</v>
      </c>
    </row>
    <row r="125" spans="2:15" x14ac:dyDescent="0.5">
      <c r="B125" s="35" t="s">
        <v>82</v>
      </c>
      <c r="C125" s="36">
        <v>89756</v>
      </c>
      <c r="D125" s="36">
        <v>65766</v>
      </c>
      <c r="E125" s="36">
        <v>112725</v>
      </c>
      <c r="F125" s="36">
        <v>109871</v>
      </c>
      <c r="G125" s="36">
        <v>123481</v>
      </c>
      <c r="H125" s="36">
        <v>124617</v>
      </c>
      <c r="I125" s="36">
        <v>141972</v>
      </c>
      <c r="J125" s="36">
        <v>140470</v>
      </c>
      <c r="K125" s="36">
        <v>161883</v>
      </c>
      <c r="L125" s="36">
        <v>192960</v>
      </c>
      <c r="M125" s="36">
        <v>180639</v>
      </c>
      <c r="N125" s="36">
        <v>206760</v>
      </c>
      <c r="O125" s="36">
        <v>148276</v>
      </c>
    </row>
    <row r="126" spans="2:15" x14ac:dyDescent="0.5">
      <c r="B126" s="35" t="s">
        <v>83</v>
      </c>
      <c r="C126" s="36">
        <v>20109</v>
      </c>
      <c r="D126" s="36">
        <v>16772</v>
      </c>
      <c r="E126" s="36">
        <v>31666</v>
      </c>
      <c r="F126" s="36">
        <v>27789</v>
      </c>
      <c r="G126" s="36">
        <v>36913</v>
      </c>
      <c r="H126" s="36">
        <v>33782</v>
      </c>
      <c r="I126" s="36">
        <v>39951</v>
      </c>
      <c r="J126" s="36">
        <v>40740</v>
      </c>
      <c r="K126" s="36">
        <v>48503</v>
      </c>
      <c r="L126" s="36">
        <v>59859</v>
      </c>
      <c r="M126" s="36">
        <v>53015</v>
      </c>
      <c r="N126" s="36">
        <v>48321</v>
      </c>
      <c r="O126" s="36">
        <v>48147</v>
      </c>
    </row>
    <row r="127" spans="2:15" x14ac:dyDescent="0.5">
      <c r="B127" s="35" t="s">
        <v>84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</row>
    <row r="128" spans="2:15" x14ac:dyDescent="0.5">
      <c r="B128" s="35" t="s">
        <v>48</v>
      </c>
      <c r="C128" s="36">
        <v>2520736</v>
      </c>
      <c r="D128" s="36">
        <v>1751985</v>
      </c>
      <c r="E128" s="36">
        <v>2970076</v>
      </c>
      <c r="F128" s="36">
        <v>2824100</v>
      </c>
      <c r="G128" s="36">
        <v>3332750</v>
      </c>
      <c r="H128" s="36">
        <v>3449495</v>
      </c>
      <c r="I128" s="36">
        <v>3777325</v>
      </c>
      <c r="J128" s="36">
        <v>3773570</v>
      </c>
      <c r="K128" s="36">
        <v>4213090</v>
      </c>
      <c r="L128" s="36">
        <v>5278680</v>
      </c>
      <c r="M128" s="36">
        <v>4709836</v>
      </c>
      <c r="N128" s="36">
        <v>3998080</v>
      </c>
      <c r="O128" s="36">
        <v>4102610</v>
      </c>
    </row>
    <row r="129" spans="2:15" x14ac:dyDescent="0.5">
      <c r="B129" s="35" t="s">
        <v>85</v>
      </c>
      <c r="C129" s="36">
        <v>1062579</v>
      </c>
      <c r="D129" s="36">
        <v>885756</v>
      </c>
      <c r="E129" s="36">
        <v>1569884</v>
      </c>
      <c r="F129" s="36">
        <v>1627622</v>
      </c>
      <c r="G129" s="36">
        <v>1688002</v>
      </c>
      <c r="H129" s="36">
        <v>1621452</v>
      </c>
      <c r="I129" s="36">
        <v>2026770</v>
      </c>
      <c r="J129" s="36">
        <v>1971063</v>
      </c>
      <c r="K129" s="36">
        <v>2427866</v>
      </c>
      <c r="L129" s="36">
        <v>2930710</v>
      </c>
      <c r="M129" s="36">
        <v>2371788</v>
      </c>
      <c r="N129" s="36">
        <v>2371518</v>
      </c>
      <c r="O129" s="36">
        <v>2371788</v>
      </c>
    </row>
    <row r="130" spans="2:15" x14ac:dyDescent="0.5">
      <c r="B130" s="35" t="s">
        <v>86</v>
      </c>
      <c r="C130" s="36">
        <v>22460</v>
      </c>
      <c r="D130" s="36">
        <v>16932</v>
      </c>
      <c r="E130" s="36">
        <v>29555</v>
      </c>
      <c r="F130" s="36">
        <v>30290</v>
      </c>
      <c r="G130" s="36">
        <v>34526</v>
      </c>
      <c r="H130" s="36">
        <v>34759</v>
      </c>
      <c r="I130" s="36">
        <v>39510</v>
      </c>
      <c r="J130" s="36">
        <v>45069</v>
      </c>
      <c r="K130" s="36">
        <v>52823</v>
      </c>
      <c r="L130" s="36">
        <v>62266</v>
      </c>
      <c r="M130" s="36">
        <v>108758</v>
      </c>
      <c r="N130" s="36">
        <v>136944</v>
      </c>
      <c r="O130" s="36">
        <v>65455</v>
      </c>
    </row>
    <row r="131" spans="2:15" x14ac:dyDescent="0.5">
      <c r="B131" s="35" t="s">
        <v>87</v>
      </c>
      <c r="C131" s="36">
        <v>0</v>
      </c>
      <c r="D131" s="36">
        <v>3738</v>
      </c>
      <c r="E131" s="36">
        <v>3894</v>
      </c>
      <c r="F131" s="36">
        <v>5094</v>
      </c>
      <c r="G131" s="36">
        <v>4486</v>
      </c>
      <c r="H131" s="36">
        <v>7540</v>
      </c>
      <c r="I131" s="36">
        <v>10855</v>
      </c>
      <c r="J131" s="36">
        <v>7343</v>
      </c>
      <c r="K131" s="36">
        <v>4986</v>
      </c>
      <c r="L131" s="36">
        <v>8572</v>
      </c>
      <c r="M131" s="36">
        <v>14069</v>
      </c>
      <c r="N131" s="36">
        <v>16681</v>
      </c>
      <c r="O131" s="36">
        <v>18205</v>
      </c>
    </row>
    <row r="132" spans="2:15" x14ac:dyDescent="0.5">
      <c r="B132" s="35" t="s">
        <v>88</v>
      </c>
      <c r="C132" s="36">
        <v>607</v>
      </c>
      <c r="D132" s="36">
        <v>720</v>
      </c>
      <c r="E132" s="36">
        <v>1311</v>
      </c>
      <c r="F132" s="36">
        <v>1596</v>
      </c>
      <c r="G132" s="36">
        <v>156</v>
      </c>
      <c r="H132" s="36">
        <v>1122</v>
      </c>
      <c r="I132" s="36">
        <v>0</v>
      </c>
      <c r="J132" s="36">
        <v>0</v>
      </c>
      <c r="K132" s="36">
        <v>0</v>
      </c>
      <c r="L132" s="36">
        <v>0</v>
      </c>
      <c r="M132" s="36">
        <v>53</v>
      </c>
      <c r="N132" s="36">
        <v>48</v>
      </c>
      <c r="O132" s="36">
        <v>48</v>
      </c>
    </row>
    <row r="133" spans="2:15" x14ac:dyDescent="0.5">
      <c r="B133" s="35" t="s">
        <v>89</v>
      </c>
      <c r="C133" s="36">
        <v>148</v>
      </c>
      <c r="D133" s="36">
        <v>408</v>
      </c>
      <c r="E133" s="36">
        <v>470</v>
      </c>
      <c r="F133" s="36">
        <v>390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1370</v>
      </c>
      <c r="N133" s="36">
        <v>2453</v>
      </c>
      <c r="O133" s="36">
        <v>1892</v>
      </c>
    </row>
    <row r="134" spans="2:15" x14ac:dyDescent="0.5">
      <c r="B134" s="35" t="s">
        <v>90</v>
      </c>
      <c r="C134" s="36">
        <v>4600</v>
      </c>
      <c r="D134" s="36">
        <v>2598</v>
      </c>
      <c r="E134" s="36">
        <v>3780</v>
      </c>
      <c r="F134" s="36">
        <v>3876</v>
      </c>
      <c r="G134" s="36">
        <v>3744</v>
      </c>
      <c r="H134" s="36">
        <v>3082</v>
      </c>
      <c r="I134" s="36">
        <v>2856</v>
      </c>
      <c r="J134" s="36">
        <v>2379</v>
      </c>
      <c r="K134" s="36">
        <v>2340</v>
      </c>
      <c r="L134" s="36">
        <v>2310</v>
      </c>
      <c r="M134" s="36">
        <v>2003</v>
      </c>
      <c r="N134" s="36">
        <v>1826</v>
      </c>
      <c r="O134" s="36">
        <v>1820</v>
      </c>
    </row>
    <row r="135" spans="2:15" x14ac:dyDescent="0.5">
      <c r="B135" s="35" t="s">
        <v>91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</row>
    <row r="136" spans="2:15" x14ac:dyDescent="0.5">
      <c r="B136" s="35" t="s">
        <v>92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1431</v>
      </c>
      <c r="N136" s="36">
        <v>1304</v>
      </c>
      <c r="O136" s="36">
        <v>1299</v>
      </c>
    </row>
    <row r="137" spans="2:15" x14ac:dyDescent="0.5">
      <c r="B137" s="35" t="s">
        <v>93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</row>
    <row r="138" spans="2:15" x14ac:dyDescent="0.5">
      <c r="B138" s="37" t="s">
        <v>65</v>
      </c>
      <c r="C138" s="38">
        <v>3720995</v>
      </c>
      <c r="D138" s="38">
        <v>2744675</v>
      </c>
      <c r="E138" s="38">
        <v>4723361</v>
      </c>
      <c r="F138" s="38">
        <v>4630628</v>
      </c>
      <c r="G138" s="38">
        <v>5224058</v>
      </c>
      <c r="H138" s="38">
        <v>5275849</v>
      </c>
      <c r="I138" s="38">
        <v>6039239</v>
      </c>
      <c r="J138" s="38">
        <v>5980634</v>
      </c>
      <c r="K138" s="38">
        <v>6911491</v>
      </c>
      <c r="L138" s="38">
        <v>8535357</v>
      </c>
      <c r="M138" s="38">
        <v>7442962</v>
      </c>
      <c r="N138" s="38">
        <v>6783935</v>
      </c>
      <c r="O138" s="38">
        <v>6759540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>
      <selection activeCell="E11" sqref="E11"/>
    </sheetView>
  </sheetViews>
  <sheetFormatPr baseColWidth="10" defaultRowHeight="14.5" x14ac:dyDescent="0.35"/>
  <cols>
    <col min="2" max="2" width="18.36328125" bestFit="1" customWidth="1"/>
    <col min="3" max="3" width="16.08984375" customWidth="1"/>
    <col min="4" max="4" width="18.90625" customWidth="1"/>
    <col min="5" max="5" width="16.08984375" customWidth="1"/>
    <col min="6" max="6" width="18.453125" customWidth="1"/>
    <col min="7" max="7" width="16.08984375" customWidth="1"/>
    <col min="8" max="8" width="18.1796875" customWidth="1"/>
    <col min="9" max="9" width="13.36328125" customWidth="1"/>
    <col min="10" max="10" width="14.08984375" bestFit="1" customWidth="1"/>
  </cols>
  <sheetData>
    <row r="2" spans="2:10" ht="17.5" x14ac:dyDescent="0.5">
      <c r="B2" s="14" t="s">
        <v>124</v>
      </c>
    </row>
    <row r="3" spans="2:10" ht="17.5" x14ac:dyDescent="0.5">
      <c r="B3" s="3" t="s">
        <v>125</v>
      </c>
    </row>
    <row r="4" spans="2:10" ht="17.5" x14ac:dyDescent="0.5">
      <c r="B4" s="3"/>
      <c r="C4" s="3"/>
      <c r="D4" s="3"/>
      <c r="E4" s="3"/>
      <c r="F4" s="3"/>
      <c r="G4" s="3"/>
      <c r="H4" s="3"/>
    </row>
    <row r="5" spans="2:10" ht="17.5" x14ac:dyDescent="0.5">
      <c r="B5" s="3"/>
      <c r="C5" s="121">
        <v>2015</v>
      </c>
      <c r="D5" s="121"/>
      <c r="E5" s="121">
        <v>2018</v>
      </c>
      <c r="F5" s="122"/>
      <c r="G5" s="121">
        <v>2022</v>
      </c>
      <c r="H5" s="121"/>
      <c r="I5" s="123"/>
      <c r="J5" s="123"/>
    </row>
    <row r="6" spans="2:10" ht="17.5" x14ac:dyDescent="0.5">
      <c r="B6" s="3"/>
      <c r="C6" s="22" t="s">
        <v>100</v>
      </c>
      <c r="D6" s="29" t="s">
        <v>137</v>
      </c>
      <c r="E6" s="22" t="s">
        <v>100</v>
      </c>
      <c r="F6" s="29" t="s">
        <v>137</v>
      </c>
      <c r="G6" s="29" t="s">
        <v>100</v>
      </c>
      <c r="H6" s="29" t="s">
        <v>137</v>
      </c>
      <c r="I6" s="70"/>
      <c r="J6" s="70"/>
    </row>
    <row r="7" spans="2:10" ht="17.5" x14ac:dyDescent="0.5">
      <c r="B7" s="4" t="s">
        <v>66</v>
      </c>
      <c r="C7" s="23">
        <v>106.28</v>
      </c>
      <c r="D7" s="24">
        <v>12</v>
      </c>
      <c r="E7" s="24">
        <v>184.53</v>
      </c>
      <c r="F7" s="27">
        <v>22</v>
      </c>
      <c r="G7" s="72">
        <v>658.66</v>
      </c>
      <c r="H7" s="72">
        <v>70</v>
      </c>
      <c r="I7" s="71"/>
      <c r="J7" s="71"/>
    </row>
    <row r="8" spans="2:10" ht="17.5" x14ac:dyDescent="0.5">
      <c r="B8" s="4" t="s">
        <v>99</v>
      </c>
      <c r="C8" s="25">
        <v>222.07</v>
      </c>
      <c r="D8" s="26">
        <v>22</v>
      </c>
      <c r="E8" s="26">
        <v>369.89</v>
      </c>
      <c r="F8" s="28">
        <v>37</v>
      </c>
      <c r="G8" s="26">
        <v>1184.8799999999999</v>
      </c>
      <c r="H8" s="26">
        <v>136</v>
      </c>
      <c r="I8" s="71"/>
      <c r="J8" s="71"/>
    </row>
    <row r="10" spans="2:10" x14ac:dyDescent="0.35">
      <c r="E10" s="120" t="s">
        <v>149</v>
      </c>
      <c r="F10" s="120"/>
      <c r="G10" s="120"/>
      <c r="H10" s="120"/>
    </row>
  </sheetData>
  <mergeCells count="5">
    <mergeCell ref="G5:H5"/>
    <mergeCell ref="E5:F5"/>
    <mergeCell ref="C5:D5"/>
    <mergeCell ref="E10:H10"/>
    <mergeCell ref="I5:J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85" zoomScaleNormal="85" workbookViewId="0">
      <selection activeCell="B4" sqref="B4"/>
    </sheetView>
  </sheetViews>
  <sheetFormatPr baseColWidth="10" defaultRowHeight="14.5" x14ac:dyDescent="0.35"/>
  <cols>
    <col min="2" max="2" width="39.81640625" bestFit="1" customWidth="1"/>
    <col min="3" max="4" width="15.81640625" customWidth="1"/>
    <col min="5" max="5" width="17.453125" customWidth="1"/>
    <col min="6" max="6" width="14.6328125" customWidth="1"/>
    <col min="7" max="7" width="16.7265625" customWidth="1"/>
    <col min="8" max="8" width="19.26953125" customWidth="1"/>
  </cols>
  <sheetData>
    <row r="1" spans="1:9" ht="28.5" customHeight="1" x14ac:dyDescent="0.35">
      <c r="A1" s="103"/>
      <c r="B1" s="103"/>
      <c r="C1" s="103"/>
      <c r="D1" s="104"/>
      <c r="E1" s="103"/>
      <c r="F1" s="105"/>
    </row>
    <row r="2" spans="1:9" ht="28.5" customHeight="1" x14ac:dyDescent="0.5">
      <c r="A2" s="103"/>
      <c r="B2" s="14" t="s">
        <v>159</v>
      </c>
      <c r="C2" s="3"/>
      <c r="D2" s="3"/>
      <c r="E2" s="3"/>
      <c r="F2" s="3"/>
      <c r="G2" s="3"/>
      <c r="H2" s="3"/>
      <c r="I2" s="3"/>
    </row>
    <row r="3" spans="1:9" ht="28.5" customHeight="1" x14ac:dyDescent="0.5">
      <c r="A3" s="103"/>
      <c r="B3" s="3" t="s">
        <v>151</v>
      </c>
      <c r="C3" s="3"/>
      <c r="D3" s="3"/>
      <c r="E3" s="3"/>
      <c r="F3" s="3"/>
      <c r="G3" s="3"/>
      <c r="H3" s="3"/>
      <c r="I3" s="3"/>
    </row>
    <row r="4" spans="1:9" ht="28.5" customHeight="1" x14ac:dyDescent="0.5">
      <c r="A4" s="103"/>
      <c r="B4" s="3"/>
      <c r="C4" s="3"/>
      <c r="D4" s="3"/>
      <c r="E4" s="3"/>
      <c r="F4" s="3"/>
    </row>
    <row r="5" spans="1:9" ht="28.5" customHeight="1" x14ac:dyDescent="0.5">
      <c r="A5" s="103"/>
      <c r="B5" s="3"/>
      <c r="C5" s="3"/>
      <c r="D5" s="3"/>
      <c r="E5" s="3"/>
      <c r="F5" s="3"/>
    </row>
    <row r="6" spans="1:9" ht="28.5" customHeight="1" x14ac:dyDescent="0.5">
      <c r="A6" s="103"/>
      <c r="B6" s="116"/>
      <c r="C6" s="121" t="s">
        <v>64</v>
      </c>
      <c r="D6" s="121"/>
      <c r="E6" s="121" t="s">
        <v>97</v>
      </c>
      <c r="F6" s="121"/>
    </row>
    <row r="7" spans="1:9" ht="28.5" customHeight="1" x14ac:dyDescent="0.5">
      <c r="A7" s="103"/>
      <c r="B7" s="95" t="s">
        <v>152</v>
      </c>
      <c r="C7" s="106" t="s">
        <v>94</v>
      </c>
      <c r="D7" s="106" t="s">
        <v>95</v>
      </c>
      <c r="E7" s="106">
        <v>2010</v>
      </c>
      <c r="F7" s="106">
        <v>2020</v>
      </c>
    </row>
    <row r="8" spans="1:9" ht="28.5" customHeight="1" x14ac:dyDescent="0.5">
      <c r="A8" s="103"/>
      <c r="B8" s="107" t="s">
        <v>115</v>
      </c>
      <c r="C8" s="65">
        <v>1304</v>
      </c>
      <c r="D8" s="67">
        <v>2615</v>
      </c>
      <c r="E8" s="62">
        <v>18649.03</v>
      </c>
      <c r="F8" s="133">
        <v>54562.879999999997</v>
      </c>
    </row>
    <row r="9" spans="1:9" ht="17.5" x14ac:dyDescent="0.5">
      <c r="A9" s="103"/>
      <c r="B9" s="63" t="s">
        <v>116</v>
      </c>
      <c r="C9" s="65">
        <v>837</v>
      </c>
      <c r="D9" s="67">
        <v>1082</v>
      </c>
      <c r="E9" s="62">
        <v>8920.9199999999928</v>
      </c>
      <c r="F9" s="67">
        <v>17409.580000000002</v>
      </c>
    </row>
    <row r="10" spans="1:9" ht="17.5" x14ac:dyDescent="0.5">
      <c r="A10" s="103"/>
      <c r="B10" s="63" t="s">
        <v>117</v>
      </c>
      <c r="C10" s="65">
        <v>538</v>
      </c>
      <c r="D10" s="67">
        <v>690</v>
      </c>
      <c r="E10" s="62">
        <v>5305.4100000000026</v>
      </c>
      <c r="F10" s="66">
        <v>9304.8799999999992</v>
      </c>
    </row>
    <row r="11" spans="1:9" ht="17.5" x14ac:dyDescent="0.5">
      <c r="B11" s="63" t="s">
        <v>118</v>
      </c>
      <c r="C11" s="65">
        <v>98</v>
      </c>
      <c r="D11" s="67">
        <v>249</v>
      </c>
      <c r="E11" s="62">
        <v>615.37</v>
      </c>
      <c r="F11" s="66">
        <v>2538.46</v>
      </c>
    </row>
    <row r="12" spans="1:9" ht="17.5" x14ac:dyDescent="0.5">
      <c r="B12" s="63" t="s">
        <v>119</v>
      </c>
      <c r="C12" s="65">
        <v>46</v>
      </c>
      <c r="D12" s="67">
        <v>62</v>
      </c>
      <c r="E12" s="62">
        <v>296.49000000000012</v>
      </c>
      <c r="F12" s="66">
        <v>520.79999999999995</v>
      </c>
    </row>
    <row r="13" spans="1:9" ht="17.5" x14ac:dyDescent="0.5">
      <c r="B13" s="64" t="s">
        <v>120</v>
      </c>
      <c r="C13" s="65">
        <v>6</v>
      </c>
      <c r="D13" s="67">
        <v>25</v>
      </c>
      <c r="E13" s="62">
        <v>48</v>
      </c>
      <c r="F13" s="67">
        <v>127</v>
      </c>
    </row>
    <row r="14" spans="1:9" ht="35" x14ac:dyDescent="0.5">
      <c r="B14" s="64" t="s">
        <v>121</v>
      </c>
      <c r="C14" s="65">
        <v>14</v>
      </c>
      <c r="D14" s="67">
        <v>14</v>
      </c>
      <c r="E14" s="62">
        <v>150.48999999999998</v>
      </c>
      <c r="F14" s="67">
        <v>138.31</v>
      </c>
    </row>
    <row r="15" spans="1:9" ht="17.5" x14ac:dyDescent="0.5">
      <c r="B15" s="63" t="s">
        <v>153</v>
      </c>
      <c r="C15" s="65">
        <v>12</v>
      </c>
      <c r="D15" s="67">
        <v>6</v>
      </c>
      <c r="E15" s="62">
        <v>84</v>
      </c>
      <c r="F15" s="66">
        <v>55</v>
      </c>
    </row>
    <row r="16" spans="1:9" ht="17.5" x14ac:dyDescent="0.5">
      <c r="B16" s="108" t="s">
        <v>122</v>
      </c>
      <c r="C16" s="109">
        <v>9</v>
      </c>
      <c r="D16" s="101">
        <v>11</v>
      </c>
      <c r="E16" s="65">
        <v>62</v>
      </c>
      <c r="F16" s="67">
        <v>206</v>
      </c>
    </row>
    <row r="17" spans="2:6" ht="17.5" x14ac:dyDescent="0.5">
      <c r="B17" s="108" t="s">
        <v>154</v>
      </c>
      <c r="C17" s="12">
        <v>7</v>
      </c>
      <c r="D17" s="12">
        <v>23</v>
      </c>
      <c r="E17" s="65">
        <v>56</v>
      </c>
      <c r="F17" s="67">
        <v>259</v>
      </c>
    </row>
    <row r="18" spans="2:6" ht="17.5" x14ac:dyDescent="0.5">
      <c r="B18" s="110" t="s">
        <v>155</v>
      </c>
      <c r="C18" s="111" t="s">
        <v>96</v>
      </c>
      <c r="D18" s="112">
        <f>SUM(D8:D17)</f>
        <v>4777</v>
      </c>
      <c r="E18" s="113">
        <v>34189</v>
      </c>
      <c r="F18" s="114">
        <v>85121</v>
      </c>
    </row>
    <row r="19" spans="2:6" ht="17.5" x14ac:dyDescent="0.5">
      <c r="B19" s="124" t="s">
        <v>156</v>
      </c>
      <c r="C19" s="124"/>
      <c r="D19" s="124"/>
      <c r="E19" s="124"/>
      <c r="F19" s="115"/>
    </row>
  </sheetData>
  <mergeCells count="3">
    <mergeCell ref="C6:D6"/>
    <mergeCell ref="E6:F6"/>
    <mergeCell ref="B19:E1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52"/>
  <sheetViews>
    <sheetView workbookViewId="0">
      <selection activeCell="I6" sqref="I6"/>
    </sheetView>
  </sheetViews>
  <sheetFormatPr baseColWidth="10" defaultRowHeight="17.5" x14ac:dyDescent="0.5"/>
  <cols>
    <col min="1" max="1" width="10.90625" style="3"/>
    <col min="2" max="2" width="10.90625" style="3" customWidth="1"/>
    <col min="3" max="13" width="10.90625" style="3"/>
    <col min="14" max="14" width="23.7265625" style="3" customWidth="1"/>
    <col min="15" max="16384" width="10.90625" style="3"/>
  </cols>
  <sheetData>
    <row r="3" spans="2:18" x14ac:dyDescent="0.5">
      <c r="B3" s="14" t="s">
        <v>138</v>
      </c>
    </row>
    <row r="4" spans="2:18" x14ac:dyDescent="0.5">
      <c r="B4" s="3" t="s">
        <v>144</v>
      </c>
    </row>
    <row r="5" spans="2:18" x14ac:dyDescent="0.5">
      <c r="B5" s="3" t="s">
        <v>139</v>
      </c>
    </row>
    <row r="6" spans="2:18" ht="31" customHeight="1" x14ac:dyDescent="0.5">
      <c r="N6" s="125"/>
      <c r="O6" s="125"/>
      <c r="P6" s="125"/>
      <c r="Q6" s="125"/>
      <c r="R6" s="125"/>
    </row>
    <row r="7" spans="2:18" ht="17.5" customHeight="1" x14ac:dyDescent="0.5">
      <c r="N7" s="8"/>
      <c r="O7" s="126" t="s">
        <v>64</v>
      </c>
      <c r="P7" s="127"/>
    </row>
    <row r="8" spans="2:18" x14ac:dyDescent="0.5">
      <c r="N8" s="5"/>
      <c r="O8" s="100">
        <v>2010</v>
      </c>
      <c r="P8" s="100">
        <v>2020</v>
      </c>
    </row>
    <row r="9" spans="2:18" x14ac:dyDescent="0.5">
      <c r="N9" s="69" t="s">
        <v>129</v>
      </c>
      <c r="O9" s="69">
        <v>2871</v>
      </c>
      <c r="P9" s="69">
        <v>4777</v>
      </c>
    </row>
    <row r="10" spans="2:18" x14ac:dyDescent="0.5">
      <c r="N10" s="15" t="s">
        <v>131</v>
      </c>
      <c r="O10" s="15">
        <v>8</v>
      </c>
      <c r="P10" s="15">
        <v>76</v>
      </c>
    </row>
    <row r="11" spans="2:18" x14ac:dyDescent="0.5">
      <c r="N11" s="15" t="s">
        <v>132</v>
      </c>
      <c r="O11" s="15">
        <v>227</v>
      </c>
      <c r="P11" s="15">
        <v>540</v>
      </c>
    </row>
    <row r="12" spans="2:18" x14ac:dyDescent="0.5">
      <c r="N12" s="15" t="s">
        <v>133</v>
      </c>
      <c r="O12" s="15">
        <v>1264</v>
      </c>
      <c r="P12" s="15">
        <v>1817</v>
      </c>
    </row>
    <row r="13" spans="2:18" x14ac:dyDescent="0.5">
      <c r="N13" s="15" t="s">
        <v>134</v>
      </c>
      <c r="O13" s="15">
        <v>1372</v>
      </c>
      <c r="P13" s="15">
        <v>2344</v>
      </c>
    </row>
    <row r="14" spans="2:18" x14ac:dyDescent="0.5">
      <c r="N14" s="130" t="s">
        <v>130</v>
      </c>
      <c r="O14" s="130"/>
      <c r="P14" s="130"/>
    </row>
    <row r="24" spans="2:10" ht="15.5" customHeight="1" x14ac:dyDescent="0.5"/>
    <row r="26" spans="2:10" x14ac:dyDescent="0.5">
      <c r="B26" s="13" t="s">
        <v>130</v>
      </c>
    </row>
    <row r="27" spans="2:10" x14ac:dyDescent="0.5">
      <c r="B27" s="13" t="s">
        <v>140</v>
      </c>
    </row>
    <row r="28" spans="2:10" x14ac:dyDescent="0.5">
      <c r="B28" s="13" t="s">
        <v>160</v>
      </c>
    </row>
    <row r="31" spans="2:10" x14ac:dyDescent="0.5">
      <c r="E31" s="8"/>
      <c r="F31" s="8"/>
      <c r="G31" s="8"/>
      <c r="H31" s="8"/>
      <c r="I31" s="8"/>
      <c r="J31" s="8"/>
    </row>
    <row r="32" spans="2:10" x14ac:dyDescent="0.5">
      <c r="E32" s="8"/>
      <c r="F32" s="8"/>
      <c r="G32" s="8"/>
      <c r="H32" s="8"/>
      <c r="I32" s="8"/>
      <c r="J32" s="8"/>
    </row>
    <row r="33" spans="2:10" x14ac:dyDescent="0.5">
      <c r="E33" s="128"/>
      <c r="F33" s="128"/>
      <c r="G33" s="8"/>
      <c r="H33" s="8"/>
      <c r="I33" s="8"/>
      <c r="J33" s="8"/>
    </row>
    <row r="34" spans="2:10" x14ac:dyDescent="0.5">
      <c r="E34" s="98"/>
      <c r="F34" s="98"/>
      <c r="G34" s="8"/>
      <c r="H34" s="8"/>
      <c r="I34" s="8"/>
      <c r="J34" s="8"/>
    </row>
    <row r="35" spans="2:10" x14ac:dyDescent="0.5">
      <c r="E35" s="99"/>
      <c r="F35" s="99"/>
      <c r="G35" s="8"/>
      <c r="H35" s="8"/>
      <c r="I35" s="8"/>
      <c r="J35" s="8"/>
    </row>
    <row r="36" spans="2:10" x14ac:dyDescent="0.5">
      <c r="E36" s="62"/>
      <c r="F36" s="62"/>
      <c r="G36" s="8"/>
      <c r="H36" s="8"/>
      <c r="I36" s="8"/>
      <c r="J36" s="8"/>
    </row>
    <row r="37" spans="2:10" x14ac:dyDescent="0.5">
      <c r="E37" s="62"/>
      <c r="F37" s="62"/>
      <c r="G37" s="8"/>
      <c r="H37" s="8"/>
      <c r="I37" s="8"/>
      <c r="J37" s="8"/>
    </row>
    <row r="38" spans="2:10" x14ac:dyDescent="0.5">
      <c r="E38" s="62"/>
      <c r="F38" s="62"/>
      <c r="G38" s="8"/>
      <c r="H38" s="8"/>
      <c r="I38" s="8"/>
      <c r="J38" s="8"/>
    </row>
    <row r="39" spans="2:10" x14ac:dyDescent="0.5">
      <c r="B39" s="62"/>
      <c r="C39" s="62"/>
      <c r="D39" s="62"/>
      <c r="E39" s="62"/>
      <c r="F39" s="62"/>
      <c r="G39" s="8"/>
      <c r="H39" s="8"/>
      <c r="I39" s="8"/>
      <c r="J39" s="8"/>
    </row>
    <row r="40" spans="2:10" x14ac:dyDescent="0.5">
      <c r="B40" s="8"/>
      <c r="C40" s="129"/>
      <c r="D40" s="129"/>
      <c r="E40" s="129"/>
      <c r="F40" s="129"/>
      <c r="G40" s="8"/>
      <c r="H40" s="8"/>
      <c r="I40" s="8"/>
      <c r="J40" s="8"/>
    </row>
    <row r="41" spans="2:10" x14ac:dyDescent="0.5">
      <c r="B41" s="74"/>
      <c r="C41" s="74"/>
      <c r="D41" s="74"/>
      <c r="E41" s="74"/>
    </row>
    <row r="42" spans="2:10" x14ac:dyDescent="0.5">
      <c r="B42" s="74"/>
      <c r="C42" s="74"/>
      <c r="D42" s="74"/>
      <c r="E42" s="74"/>
    </row>
    <row r="43" spans="2:10" x14ac:dyDescent="0.5">
      <c r="B43" s="74"/>
      <c r="C43" s="74"/>
      <c r="D43" s="74"/>
      <c r="E43" s="74"/>
    </row>
    <row r="52" spans="4:4" x14ac:dyDescent="0.5">
      <c r="D52" s="76"/>
    </row>
  </sheetData>
  <mergeCells count="5">
    <mergeCell ref="N6:R6"/>
    <mergeCell ref="O7:P7"/>
    <mergeCell ref="E33:F33"/>
    <mergeCell ref="C40:F40"/>
    <mergeCell ref="N14:P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</vt:lpstr>
      <vt:lpstr>Production_2010_2022</vt:lpstr>
      <vt:lpstr>Surfaces_2010_2016_2022</vt:lpstr>
      <vt:lpstr>Surfaces_2010_2022_Ndie_France</vt:lpstr>
      <vt:lpstr>Surfaces_exploitations_Bio</vt:lpstr>
      <vt:lpstr>Exploitations</vt:lpstr>
      <vt:lpstr>Dimension_eco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GAUTIE</dc:creator>
  <cp:lastModifiedBy>Isabelle GAUTIE</cp:lastModifiedBy>
  <cp:lastPrinted>2023-11-09T09:29:02Z</cp:lastPrinted>
  <dcterms:created xsi:type="dcterms:W3CDTF">2023-10-26T08:01:13Z</dcterms:created>
  <dcterms:modified xsi:type="dcterms:W3CDTF">2024-04-17T06:47:58Z</dcterms:modified>
</cp:coreProperties>
</file>