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rise\f-etudes\e-etudes_en_cours\a-Fiches_Filieres\l-Lin-Chanvre\b-Lin\"/>
    </mc:Choice>
  </mc:AlternateContent>
  <bookViews>
    <workbookView xWindow="0" yWindow="0" windowWidth="28800" windowHeight="12105" tabRatio="823" activeTab="1"/>
  </bookViews>
  <sheets>
    <sheet name="Sommaire" sheetId="5" r:id="rId1"/>
    <sheet name="Prod_Regions_2010-2024" sheetId="15" r:id="rId2"/>
    <sheet name="Surfaces_Dpts_TCAM-Parts" sheetId="16" r:id="rId3"/>
    <sheet name="Surfaces_Dpts_2010-2024" sheetId="17" r:id="rId4"/>
    <sheet name="SurfNb_exp_Bio" sheetId="21" r:id="rId5"/>
    <sheet name="Exploitations_Lin" sheetId="19" r:id="rId6"/>
    <sheet name="Exploitations_Taille" sheetId="20" r:id="rId7"/>
  </sheets>
  <externalReferences>
    <externalReference r:id="rId8"/>
  </externalReferences>
  <definedNames>
    <definedName name="_xlnm.Print_Area" localSheetId="4">SurfNb_exp_Bio!$B$1:$L$9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15" l="1"/>
  <c r="R37" i="15"/>
  <c r="R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R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Q23" i="17" l="1"/>
  <c r="Q25" i="17" s="1"/>
  <c r="P23" i="17"/>
  <c r="P25" i="17" s="1"/>
  <c r="O23" i="17"/>
  <c r="O25" i="17" s="1"/>
  <c r="N23" i="17"/>
  <c r="N25" i="17" s="1"/>
  <c r="M23" i="17"/>
  <c r="M25" i="17" s="1"/>
  <c r="L23" i="17"/>
  <c r="L25" i="17" s="1"/>
  <c r="K23" i="17"/>
  <c r="K25" i="17" s="1"/>
  <c r="J23" i="17"/>
  <c r="J25" i="17" s="1"/>
  <c r="I23" i="17"/>
  <c r="I25" i="17" s="1"/>
  <c r="H23" i="17"/>
  <c r="H25" i="17" s="1"/>
  <c r="G23" i="17"/>
  <c r="G25" i="17" s="1"/>
  <c r="F23" i="17"/>
  <c r="F25" i="17" s="1"/>
  <c r="E23" i="17"/>
  <c r="E25" i="17" s="1"/>
  <c r="D23" i="17"/>
  <c r="D25" i="17" s="1"/>
  <c r="C23" i="17"/>
  <c r="C25" i="17" s="1"/>
  <c r="G14" i="16"/>
  <c r="F14" i="16"/>
  <c r="G13" i="16"/>
  <c r="F13" i="16"/>
  <c r="G12" i="16"/>
  <c r="F12" i="16"/>
  <c r="G11" i="16"/>
  <c r="F11" i="16"/>
  <c r="G10" i="16"/>
  <c r="F10" i="16"/>
  <c r="G9" i="16"/>
  <c r="F9" i="16"/>
  <c r="G7" i="16"/>
  <c r="F7" i="16"/>
  <c r="G6" i="16"/>
  <c r="F6" i="16"/>
</calcChain>
</file>

<file path=xl/sharedStrings.xml><?xml version="1.0" encoding="utf-8"?>
<sst xmlns="http://schemas.openxmlformats.org/spreadsheetml/2006/main" count="107" uniqueCount="80">
  <si>
    <t>Calvados</t>
  </si>
  <si>
    <t>Eure</t>
  </si>
  <si>
    <t>Manche</t>
  </si>
  <si>
    <t>Orne</t>
  </si>
  <si>
    <t>Seine-Maritime</t>
  </si>
  <si>
    <t>LIB_DEP</t>
  </si>
  <si>
    <t>DRAAF Normandie - SRISE</t>
  </si>
  <si>
    <t>Exploitations</t>
  </si>
  <si>
    <t>Normandie</t>
  </si>
  <si>
    <t>Île-de-France</t>
  </si>
  <si>
    <t>Hauts de France</t>
  </si>
  <si>
    <t>2010</t>
  </si>
  <si>
    <t>2020</t>
  </si>
  <si>
    <t xml:space="preserve"> </t>
  </si>
  <si>
    <t>Surface (ha)</t>
  </si>
  <si>
    <t>Autres régions</t>
  </si>
  <si>
    <t>Autres grandes cultures</t>
  </si>
  <si>
    <t>Polyculture et/ou polyélevage</t>
  </si>
  <si>
    <t>Céréales et/ou oléoprotéagineux</t>
  </si>
  <si>
    <t>Bovins lait</t>
  </si>
  <si>
    <t>Bovins mixtes</t>
  </si>
  <si>
    <t>Bovins viande</t>
  </si>
  <si>
    <t>Combinaisons de granivores (porcins, volailles)</t>
  </si>
  <si>
    <t>Porcins</t>
  </si>
  <si>
    <t>-</t>
  </si>
  <si>
    <t>&lt; 20</t>
  </si>
  <si>
    <t>Source : Agreste - Statistique agricole Annuelle (SAA)</t>
  </si>
  <si>
    <t>Agreste Essentiel - Filière Lin textile</t>
  </si>
  <si>
    <t>Date de publication :  2026</t>
  </si>
  <si>
    <t>Sommaire</t>
  </si>
  <si>
    <t>PRODUCTION de lin textile</t>
  </si>
  <si>
    <t>Hauts-de-France</t>
  </si>
  <si>
    <t>Source : Agreste - Statistique Agricole Annuelle (SAA)</t>
  </si>
  <si>
    <t>Parts 2024</t>
  </si>
  <si>
    <t>Part Normandie</t>
  </si>
  <si>
    <t>Répartition par région de la production française de lin textile entre 2010 et 2024 (en tonne)</t>
  </si>
  <si>
    <t>SURFACES de lin textile</t>
  </si>
  <si>
    <t>59 % des surfaces françaises de lin textile sont en Normandie</t>
  </si>
  <si>
    <t>Les surfaces normandes de lin textile sont surtout en Seine-Maritime et dans l'Eure</t>
  </si>
  <si>
    <t>France</t>
  </si>
  <si>
    <t>TCAM * 2024/2010</t>
  </si>
  <si>
    <t>Part en France en 2024</t>
  </si>
  <si>
    <t>* TCAM = Taux de Croissance Annuel Moyen</t>
  </si>
  <si>
    <t>Surfaces-1</t>
  </si>
  <si>
    <t>Production</t>
  </si>
  <si>
    <t>Surfaces-2</t>
  </si>
  <si>
    <t>Source : Données PAC</t>
  </si>
  <si>
    <t>Surfaces-3</t>
  </si>
  <si>
    <t>Surfaces de lin textile dans les principales régions productrices et en France en 2010, 2017 et 2024 (en hectare)</t>
  </si>
  <si>
    <t>Surfaces de lin textile par département de 2010 à 2024 (en hectare)</t>
  </si>
  <si>
    <t>PRODUCTION de lin textile (en quintal)</t>
  </si>
  <si>
    <t>PRODUCTION de lin textile (en tonne)</t>
  </si>
  <si>
    <t>Une forte augmentation du nombre d'exploitations cultivant du lin textile, de 66 % de 2010 à 2020.</t>
  </si>
  <si>
    <t>Répartition des exploitations cultivant du lin textile, et surfaces de lin textile, selon la spécialisation de l'exploitation en Normandie en 2010 et 2020</t>
  </si>
  <si>
    <t>Surfaces de lin (en hectares)</t>
  </si>
  <si>
    <t>Répartition par spécialisation</t>
  </si>
  <si>
    <t>Volailles</t>
  </si>
  <si>
    <t>Autres  spécialisations</t>
  </si>
  <si>
    <t>Total</t>
  </si>
  <si>
    <t>Sources : Agreste - Recensements agricoles (RA)</t>
  </si>
  <si>
    <t>Exploitations-1</t>
  </si>
  <si>
    <t>Évolution des surfaces et du nombre d'exploitations de lin textile bio en Normandie et en France en 2015, 2018, 2022 et 2025</t>
  </si>
  <si>
    <t xml:space="preserve">Les grandes exploitations concentrent les 2/3 des surfaces en 2020 </t>
  </si>
  <si>
    <t>Evolution des exploitations cultivant du lin textile et des surfaces de lin textile selon la dimension économique en Normandie entre 2010 et 2020 (en ha)</t>
  </si>
  <si>
    <t>Total exploitations</t>
  </si>
  <si>
    <t>microexploitations</t>
  </si>
  <si>
    <t>petites</t>
  </si>
  <si>
    <t>moyennes</t>
  </si>
  <si>
    <t>grandes</t>
  </si>
  <si>
    <t>Sources : Agreste-Recensements Agricoles (RA)</t>
  </si>
  <si>
    <t>Sources : Agreste - Recensements Agricoles (RA)</t>
  </si>
  <si>
    <t>Note : 8 microexploitations en 2010 et 76 en 2020</t>
  </si>
  <si>
    <t>* = Le nombre de grandes exploitations normandes cultivant du lin textile a été mutiplié par 1,7 entre 2010 et 2020</t>
  </si>
  <si>
    <t>Exploitations-2</t>
  </si>
  <si>
    <t xml:space="preserve">La Normandie, 1ère région productrice de lin textile en France (62 % en 2024). </t>
  </si>
  <si>
    <t>Source : Agreste - Statistique Agricole Annuelle (SAA) définitive</t>
  </si>
  <si>
    <t xml:space="preserve">En bio, une progression continue des surfaces et des exploitations de lin textile en Normandie et en France </t>
  </si>
  <si>
    <t>Evolution des surfaces et du nombre d'exploitations Bio de lin textile en Normandie et en France  en 2015, 2018, 2021 et 2024</t>
  </si>
  <si>
    <t>Nombre d'exploitations</t>
  </si>
  <si>
    <t>Source : Agreste - Statistique agricole Annuelle (SAA) définitive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</si>
</sst>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"/>
    <numFmt numFmtId="165" formatCode="0.0"/>
    <numFmt numFmtId="166" formatCode="0.0%"/>
    <numFmt numFmtId="167" formatCode="#,##0.0"/>
  </numFmts>
  <fonts count="34" x14ac:knownFonts="1">
    <font>
      <sz val="11"/>
      <color theme="1"/>
      <name val="Calibri"/>
      <family val="2"/>
      <scheme val="minor"/>
    </font>
    <font>
      <b/>
      <sz val="16"/>
      <color theme="1"/>
      <name val="Marianne"/>
      <family val="3"/>
    </font>
    <font>
      <sz val="16"/>
      <color theme="1"/>
      <name val="Marianne"/>
      <family val="3"/>
    </font>
    <font>
      <b/>
      <sz val="14"/>
      <color theme="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sz val="8"/>
      <color theme="1"/>
      <name val="Marianne"/>
      <family val="3"/>
    </font>
    <font>
      <sz val="9"/>
      <color theme="1"/>
      <name val="Marianne"/>
      <family val="3"/>
    </font>
    <font>
      <sz val="10"/>
      <name val="Arial"/>
      <family val="2"/>
    </font>
    <font>
      <sz val="10"/>
      <color theme="1"/>
      <name val="Marianne"/>
      <family val="3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arianne"/>
      <family val="3"/>
    </font>
    <font>
      <sz val="11"/>
      <color rgb="FF000000"/>
      <name val="Calibri"/>
      <family val="2"/>
      <scheme val="minor"/>
    </font>
    <font>
      <b/>
      <sz val="12"/>
      <name val="Marianne"/>
      <family val="3"/>
    </font>
    <font>
      <sz val="12"/>
      <color rgb="FF000000"/>
      <name val="Marianne"/>
      <family val="3"/>
    </font>
    <font>
      <b/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Marianne"/>
      <family val="3"/>
    </font>
    <font>
      <b/>
      <sz val="11"/>
      <color rgb="FFFF0000"/>
      <name val="Marianne"/>
      <family val="3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</font>
    <font>
      <sz val="12"/>
      <color theme="1"/>
      <name val="Marianne"/>
      <family val="3"/>
    </font>
    <font>
      <b/>
      <sz val="12"/>
      <color theme="4" tint="-0.249977111117893"/>
      <name val="Calibri"/>
      <family val="2"/>
    </font>
    <font>
      <u/>
      <sz val="12"/>
      <color theme="10"/>
      <name val="Marianne"/>
      <family val="3"/>
    </font>
    <font>
      <b/>
      <u/>
      <sz val="12"/>
      <color theme="1"/>
      <name val="Marianne"/>
      <family val="3"/>
    </font>
    <font>
      <sz val="11"/>
      <color indexed="8"/>
      <name val="Calibri"/>
      <family val="2"/>
      <scheme val="minor"/>
    </font>
    <font>
      <sz val="11"/>
      <color theme="4" tint="-0.499984740745262"/>
      <name val="Calibri"/>
      <family val="2"/>
    </font>
    <font>
      <b/>
      <sz val="10"/>
      <color rgb="FF000000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Protection="0">
      <alignment horizontal="left"/>
    </xf>
    <xf numFmtId="0" fontId="10" fillId="0" borderId="0" applyNumberFormat="0" applyFill="0" applyBorder="0" applyAlignment="0" applyProtection="0"/>
    <xf numFmtId="0" fontId="11" fillId="0" borderId="0"/>
    <xf numFmtId="0" fontId="13" fillId="0" borderId="0"/>
    <xf numFmtId="9" fontId="13" fillId="0" borderId="0" applyFont="0" applyFill="0" applyBorder="0" applyAlignment="0" applyProtection="0"/>
    <xf numFmtId="0" fontId="31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2" fontId="4" fillId="0" borderId="0" xfId="0" applyNumberFormat="1" applyFont="1"/>
    <xf numFmtId="3" fontId="4" fillId="0" borderId="0" xfId="0" applyNumberFormat="1" applyFont="1" applyBorder="1"/>
    <xf numFmtId="0" fontId="5" fillId="0" borderId="2" xfId="0" applyFont="1" applyBorder="1" applyAlignment="1">
      <alignment wrapText="1"/>
    </xf>
    <xf numFmtId="0" fontId="4" fillId="0" borderId="11" xfId="0" applyFont="1" applyBorder="1"/>
    <xf numFmtId="0" fontId="12" fillId="0" borderId="0" xfId="3" applyFont="1"/>
    <xf numFmtId="0" fontId="13" fillId="0" borderId="0" xfId="4"/>
    <xf numFmtId="0" fontId="12" fillId="0" borderId="0" xfId="4" applyFont="1"/>
    <xf numFmtId="0" fontId="15" fillId="0" borderId="0" xfId="4" applyFont="1"/>
    <xf numFmtId="0" fontId="13" fillId="0" borderId="1" xfId="4" applyBorder="1"/>
    <xf numFmtId="164" fontId="17" fillId="0" borderId="1" xfId="4" applyNumberFormat="1" applyFont="1" applyFill="1" applyBorder="1"/>
    <xf numFmtId="0" fontId="9" fillId="0" borderId="0" xfId="4" applyFont="1"/>
    <xf numFmtId="0" fontId="19" fillId="0" borderId="0" xfId="4" applyFont="1"/>
    <xf numFmtId="0" fontId="20" fillId="0" borderId="0" xfId="4" applyFont="1"/>
    <xf numFmtId="0" fontId="21" fillId="0" borderId="1" xfId="4" applyFont="1" applyBorder="1"/>
    <xf numFmtId="0" fontId="21" fillId="0" borderId="1" xfId="4" applyFont="1" applyBorder="1" applyAlignment="1">
      <alignment horizontal="right"/>
    </xf>
    <xf numFmtId="167" fontId="13" fillId="0" borderId="1" xfId="4" applyNumberFormat="1" applyBorder="1"/>
    <xf numFmtId="0" fontId="13" fillId="0" borderId="7" xfId="4" applyBorder="1" applyAlignment="1">
      <alignment wrapText="1"/>
    </xf>
    <xf numFmtId="164" fontId="16" fillId="0" borderId="2" xfId="4" applyNumberFormat="1" applyFont="1" applyBorder="1"/>
    <xf numFmtId="0" fontId="16" fillId="0" borderId="1" xfId="4" applyFont="1" applyBorder="1"/>
    <xf numFmtId="9" fontId="22" fillId="0" borderId="1" xfId="5" applyFont="1" applyBorder="1"/>
    <xf numFmtId="0" fontId="13" fillId="0" borderId="0" xfId="4" applyBorder="1"/>
    <xf numFmtId="0" fontId="16" fillId="0" borderId="0" xfId="4" applyFont="1" applyBorder="1" applyAlignment="1">
      <alignment horizontal="center"/>
    </xf>
    <xf numFmtId="4" fontId="16" fillId="0" borderId="0" xfId="4" applyNumberFormat="1" applyFont="1" applyBorder="1" applyAlignment="1">
      <alignment wrapText="1"/>
    </xf>
    <xf numFmtId="164" fontId="17" fillId="0" borderId="0" xfId="4" applyNumberFormat="1" applyFont="1" applyFill="1" applyBorder="1"/>
    <xf numFmtId="165" fontId="13" fillId="0" borderId="0" xfId="4" applyNumberFormat="1" applyBorder="1"/>
    <xf numFmtId="166" fontId="18" fillId="0" borderId="0" xfId="5" applyNumberFormat="1" applyFont="1" applyBorder="1"/>
    <xf numFmtId="0" fontId="13" fillId="0" borderId="0" xfId="4" applyBorder="1" applyAlignment="1">
      <alignment wrapText="1"/>
    </xf>
    <xf numFmtId="164" fontId="13" fillId="0" borderId="0" xfId="4" applyNumberFormat="1" applyBorder="1"/>
    <xf numFmtId="0" fontId="4" fillId="0" borderId="0" xfId="3" applyFont="1" applyFill="1"/>
    <xf numFmtId="0" fontId="4" fillId="0" borderId="0" xfId="3" applyFont="1"/>
    <xf numFmtId="0" fontId="4" fillId="0" borderId="16" xfId="3" applyFont="1" applyBorder="1"/>
    <xf numFmtId="0" fontId="4" fillId="0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4" fillId="5" borderId="0" xfId="3" applyFont="1" applyFill="1"/>
    <xf numFmtId="3" fontId="4" fillId="0" borderId="0" xfId="3" applyNumberFormat="1" applyFont="1" applyFill="1" applyAlignment="1">
      <alignment vertical="center"/>
    </xf>
    <xf numFmtId="1" fontId="4" fillId="5" borderId="0" xfId="3" applyNumberFormat="1" applyFont="1" applyFill="1"/>
    <xf numFmtId="0" fontId="9" fillId="0" borderId="0" xfId="3" applyFont="1" applyFill="1"/>
    <xf numFmtId="0" fontId="9" fillId="0" borderId="0" xfId="3" applyFont="1"/>
    <xf numFmtId="0" fontId="9" fillId="0" borderId="0" xfId="3" applyFont="1" applyBorder="1"/>
    <xf numFmtId="165" fontId="9" fillId="0" borderId="0" xfId="3" applyNumberFormat="1" applyFont="1" applyBorder="1"/>
    <xf numFmtId="0" fontId="24" fillId="5" borderId="18" xfId="4" applyFont="1" applyFill="1" applyBorder="1"/>
    <xf numFmtId="0" fontId="25" fillId="6" borderId="0" xfId="4" applyFont="1" applyFill="1"/>
    <xf numFmtId="164" fontId="26" fillId="6" borderId="0" xfId="4" applyNumberFormat="1" applyFont="1" applyFill="1"/>
    <xf numFmtId="0" fontId="25" fillId="5" borderId="0" xfId="4" applyFont="1" applyFill="1"/>
    <xf numFmtId="164" fontId="26" fillId="5" borderId="0" xfId="4" applyNumberFormat="1" applyFont="1" applyFill="1"/>
    <xf numFmtId="0" fontId="25" fillId="6" borderId="19" xfId="4" applyFont="1" applyFill="1" applyBorder="1"/>
    <xf numFmtId="164" fontId="26" fillId="6" borderId="0" xfId="4" applyNumberFormat="1" applyFont="1" applyFill="1" applyBorder="1"/>
    <xf numFmtId="0" fontId="6" fillId="5" borderId="0" xfId="3" applyFont="1" applyFill="1"/>
    <xf numFmtId="165" fontId="4" fillId="5" borderId="0" xfId="3" applyNumberFormat="1" applyFont="1" applyFill="1"/>
    <xf numFmtId="0" fontId="12" fillId="7" borderId="0" xfId="3" applyFont="1" applyFill="1" applyBorder="1" applyAlignment="1">
      <alignment vertical="center"/>
    </xf>
    <xf numFmtId="0" fontId="4" fillId="7" borderId="0" xfId="3" applyFont="1" applyFill="1" applyBorder="1" applyAlignment="1">
      <alignment vertical="center"/>
    </xf>
    <xf numFmtId="0" fontId="4" fillId="7" borderId="0" xfId="3" applyFont="1" applyFill="1" applyAlignment="1">
      <alignment vertical="center"/>
    </xf>
    <xf numFmtId="0" fontId="4" fillId="7" borderId="0" xfId="3" applyFont="1" applyFill="1"/>
    <xf numFmtId="1" fontId="4" fillId="7" borderId="0" xfId="3" applyNumberFormat="1" applyFont="1" applyFill="1" applyAlignment="1">
      <alignment vertical="center"/>
    </xf>
    <xf numFmtId="0" fontId="7" fillId="7" borderId="0" xfId="3" applyFont="1" applyFill="1"/>
    <xf numFmtId="1" fontId="4" fillId="7" borderId="0" xfId="3" applyNumberFormat="1" applyFont="1" applyFill="1"/>
    <xf numFmtId="0" fontId="5" fillId="7" borderId="7" xfId="3" applyFont="1" applyFill="1" applyBorder="1"/>
    <xf numFmtId="164" fontId="5" fillId="7" borderId="1" xfId="3" applyNumberFormat="1" applyFont="1" applyFill="1" applyBorder="1"/>
    <xf numFmtId="3" fontId="5" fillId="7" borderId="1" xfId="3" applyNumberFormat="1" applyFont="1" applyFill="1" applyBorder="1" applyAlignment="1">
      <alignment vertical="center"/>
    </xf>
    <xf numFmtId="164" fontId="22" fillId="7" borderId="1" xfId="4" applyNumberFormat="1" applyFont="1" applyFill="1" applyBorder="1"/>
    <xf numFmtId="0" fontId="16" fillId="7" borderId="7" xfId="4" applyFont="1" applyFill="1" applyBorder="1"/>
    <xf numFmtId="9" fontId="22" fillId="7" borderId="1" xfId="5" applyFont="1" applyFill="1" applyBorder="1"/>
    <xf numFmtId="0" fontId="4" fillId="7" borderId="0" xfId="3" applyFont="1" applyFill="1" applyBorder="1"/>
    <xf numFmtId="0" fontId="4" fillId="7" borderId="1" xfId="3" applyFont="1" applyFill="1" applyBorder="1"/>
    <xf numFmtId="0" fontId="5" fillId="7" borderId="1" xfId="3" applyFont="1" applyFill="1" applyBorder="1" applyAlignment="1">
      <alignment horizontal="center"/>
    </xf>
    <xf numFmtId="0" fontId="5" fillId="7" borderId="1" xfId="3" applyFont="1" applyFill="1" applyBorder="1" applyAlignment="1">
      <alignment horizontal="center" wrapText="1"/>
    </xf>
    <xf numFmtId="0" fontId="4" fillId="7" borderId="7" xfId="3" applyFont="1" applyFill="1" applyBorder="1" applyAlignment="1">
      <alignment vertical="center"/>
    </xf>
    <xf numFmtId="3" fontId="4" fillId="7" borderId="1" xfId="3" applyNumberFormat="1" applyFont="1" applyFill="1" applyBorder="1" applyAlignment="1">
      <alignment vertical="center"/>
    </xf>
    <xf numFmtId="3" fontId="4" fillId="7" borderId="1" xfId="3" applyNumberFormat="1" applyFont="1" applyFill="1" applyBorder="1" applyAlignment="1">
      <alignment horizontal="right" vertical="center"/>
    </xf>
    <xf numFmtId="9" fontId="4" fillId="7" borderId="6" xfId="3" applyNumberFormat="1" applyFont="1" applyFill="1" applyBorder="1" applyAlignment="1">
      <alignment horizontal="center" vertical="center"/>
    </xf>
    <xf numFmtId="0" fontId="5" fillId="7" borderId="7" xfId="3" applyFont="1" applyFill="1" applyBorder="1" applyAlignment="1">
      <alignment vertical="center"/>
    </xf>
    <xf numFmtId="0" fontId="5" fillId="7" borderId="12" xfId="3" applyFont="1" applyFill="1" applyBorder="1" applyAlignment="1">
      <alignment vertical="center"/>
    </xf>
    <xf numFmtId="3" fontId="5" fillId="7" borderId="12" xfId="3" applyNumberFormat="1" applyFont="1" applyFill="1" applyBorder="1" applyAlignment="1">
      <alignment vertical="center"/>
    </xf>
    <xf numFmtId="0" fontId="9" fillId="7" borderId="0" xfId="3" applyFont="1" applyFill="1"/>
    <xf numFmtId="0" fontId="27" fillId="0" borderId="0" xfId="0" applyFont="1"/>
    <xf numFmtId="0" fontId="14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" fontId="28" fillId="5" borderId="18" xfId="4" applyNumberFormat="1" applyFont="1" applyFill="1" applyBorder="1"/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wrapText="1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/>
    </xf>
    <xf numFmtId="3" fontId="5" fillId="0" borderId="1" xfId="0" applyNumberFormat="1" applyFont="1" applyBorder="1"/>
    <xf numFmtId="3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/>
    <xf numFmtId="0" fontId="27" fillId="0" borderId="0" xfId="0" applyFont="1" applyBorder="1"/>
    <xf numFmtId="0" fontId="29" fillId="2" borderId="1" xfId="2" applyFont="1" applyFill="1" applyBorder="1"/>
    <xf numFmtId="0" fontId="29" fillId="2" borderId="6" xfId="2" applyFont="1" applyFill="1" applyBorder="1"/>
    <xf numFmtId="0" fontId="29" fillId="2" borderId="8" xfId="2" applyFont="1" applyFill="1" applyBorder="1"/>
    <xf numFmtId="0" fontId="27" fillId="2" borderId="0" xfId="0" applyFont="1" applyFill="1"/>
    <xf numFmtId="0" fontId="30" fillId="2" borderId="0" xfId="0" applyFont="1" applyFill="1"/>
    <xf numFmtId="9" fontId="4" fillId="7" borderId="1" xfId="3" applyNumberFormat="1" applyFont="1" applyFill="1" applyBorder="1" applyAlignment="1">
      <alignment horizontal="center" vertical="center"/>
    </xf>
    <xf numFmtId="9" fontId="5" fillId="7" borderId="6" xfId="3" applyNumberFormat="1" applyFont="1" applyFill="1" applyBorder="1" applyAlignment="1">
      <alignment horizontal="center" vertical="center"/>
    </xf>
    <xf numFmtId="9" fontId="23" fillId="7" borderId="1" xfId="3" applyNumberFormat="1" applyFont="1" applyFill="1" applyBorder="1" applyAlignment="1">
      <alignment horizontal="center" vertical="center"/>
    </xf>
    <xf numFmtId="9" fontId="5" fillId="7" borderId="1" xfId="3" applyNumberFormat="1" applyFont="1" applyFill="1" applyBorder="1" applyAlignment="1">
      <alignment horizontal="center" vertical="center"/>
    </xf>
    <xf numFmtId="164" fontId="32" fillId="0" borderId="1" xfId="4" applyNumberFormat="1" applyFont="1" applyFill="1" applyBorder="1"/>
    <xf numFmtId="9" fontId="33" fillId="0" borderId="1" xfId="5" applyFont="1" applyBorder="1"/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2" fillId="0" borderId="7" xfId="0" applyFont="1" applyBorder="1" applyAlignment="1">
      <alignment horizontal="left" vertical="center" wrapText="1"/>
    </xf>
    <xf numFmtId="3" fontId="27" fillId="3" borderId="26" xfId="0" applyNumberFormat="1" applyFont="1" applyFill="1" applyBorder="1" applyAlignment="1">
      <alignment horizontal="center" vertical="center"/>
    </xf>
    <xf numFmtId="3" fontId="27" fillId="3" borderId="5" xfId="0" applyNumberFormat="1" applyFont="1" applyFill="1" applyBorder="1" applyAlignment="1">
      <alignment horizontal="center" vertical="center"/>
    </xf>
    <xf numFmtId="3" fontId="27" fillId="3" borderId="27" xfId="0" applyNumberFormat="1" applyFont="1" applyFill="1" applyBorder="1" applyAlignment="1">
      <alignment horizontal="center" vertical="center"/>
    </xf>
    <xf numFmtId="3" fontId="27" fillId="3" borderId="28" xfId="0" applyNumberFormat="1" applyFont="1" applyFill="1" applyBorder="1" applyAlignment="1">
      <alignment horizontal="center" vertical="center"/>
    </xf>
    <xf numFmtId="3" fontId="27" fillId="3" borderId="1" xfId="0" applyNumberFormat="1" applyFont="1" applyFill="1" applyBorder="1" applyAlignment="1">
      <alignment horizontal="center" vertical="center"/>
    </xf>
    <xf numFmtId="3" fontId="27" fillId="3" borderId="25" xfId="0" applyNumberFormat="1" applyFont="1" applyFill="1" applyBorder="1" applyAlignment="1">
      <alignment horizontal="center" vertical="center"/>
    </xf>
    <xf numFmtId="3" fontId="12" fillId="4" borderId="29" xfId="0" applyNumberFormat="1" applyFont="1" applyFill="1" applyBorder="1" applyAlignment="1">
      <alignment horizontal="center" vertical="center"/>
    </xf>
    <xf numFmtId="3" fontId="12" fillId="4" borderId="30" xfId="0" applyNumberFormat="1" applyFont="1" applyFill="1" applyBorder="1" applyAlignment="1">
      <alignment horizontal="center"/>
    </xf>
    <xf numFmtId="3" fontId="12" fillId="4" borderId="31" xfId="0" applyNumberFormat="1" applyFont="1" applyFill="1" applyBorder="1" applyAlignment="1">
      <alignment horizontal="center"/>
    </xf>
    <xf numFmtId="3" fontId="12" fillId="4" borderId="30" xfId="0" applyNumberFormat="1" applyFont="1" applyFill="1" applyBorder="1" applyAlignment="1">
      <alignment horizontal="center" vertical="center"/>
    </xf>
    <xf numFmtId="3" fontId="12" fillId="4" borderId="3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6" fillId="0" borderId="0" xfId="4" applyFont="1" applyAlignment="1">
      <alignment horizontal="left"/>
    </xf>
    <xf numFmtId="0" fontId="16" fillId="0" borderId="15" xfId="4" applyFont="1" applyBorder="1" applyAlignment="1">
      <alignment horizontal="left"/>
    </xf>
    <xf numFmtId="0" fontId="16" fillId="0" borderId="0" xfId="4" applyFont="1" applyBorder="1" applyAlignment="1">
      <alignment horizontal="center"/>
    </xf>
    <xf numFmtId="0" fontId="4" fillId="7" borderId="0" xfId="3" applyFont="1" applyFill="1" applyBorder="1" applyAlignment="1">
      <alignment horizontal="left" vertical="center" wrapText="1"/>
    </xf>
    <xf numFmtId="0" fontId="4" fillId="7" borderId="17" xfId="3" applyFont="1" applyFill="1" applyBorder="1" applyAlignment="1">
      <alignment horizontal="left" vertical="center" wrapText="1"/>
    </xf>
    <xf numFmtId="0" fontId="9" fillId="7" borderId="3" xfId="3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2" fillId="8" borderId="21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</cellXfs>
  <cellStyles count="7">
    <cellStyle name="Catégorie de la table dynamique" xfId="1"/>
    <cellStyle name="Lien hypertexte" xfId="2" builtinId="8"/>
    <cellStyle name="Normal" xfId="0" builtinId="0"/>
    <cellStyle name="Normal 2" xfId="3"/>
    <cellStyle name="Normal 3" xfId="4"/>
    <cellStyle name="Normal 4" xfId="6"/>
    <cellStyle name="Pourcentage 2" xfId="5"/>
  </cellStyles>
  <dxfs count="0"/>
  <tableStyles count="0" defaultTableStyle="TableStyleMedium2" defaultPivotStyle="PivotStyleLight16"/>
  <colors>
    <mruColors>
      <color rgb="FFCF0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3446000224842"/>
          <c:y val="8.5313189818330623E-2"/>
          <c:w val="0.81980630794624332"/>
          <c:h val="0.63450178639584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'Prod_Regions_2010-2024'!$B$27</c:f>
              <c:strCache>
                <c:ptCount val="1"/>
                <c:pt idx="0">
                  <c:v>Normandie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A97D31D-AC04-4F4A-99AB-D060E8D2F21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98D-4634-A1BF-0DE0FFA2994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0716DC8-E406-4F2B-B3D9-BFA37697183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98D-4634-A1BF-0DE0FFA2994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82EA048-73E7-4A2A-9550-814A841095A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98D-4634-A1BF-0DE0FFA2994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8B1C0A8-3A89-4805-A9B1-E3FF1CA067D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98D-4634-A1BF-0DE0FFA2994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F895DDA-DF40-4428-A4A8-B919EC65E7B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98D-4634-A1BF-0DE0FFA2994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3E80792-3A44-4357-BC4A-2D37AF1AF4E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98D-4634-A1BF-0DE0FFA2994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9394783-9B46-4091-8D99-618CFD444DA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98D-4634-A1BF-0DE0FFA2994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CB94D08-5795-4FBA-975E-9BE50047E37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98D-4634-A1BF-0DE0FFA2994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A9C76137-C72A-4B35-B344-99169428808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98D-4634-A1BF-0DE0FFA29948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BE5C829-E66A-4F8B-9E67-BA3C054A9EF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98D-4634-A1BF-0DE0FFA29948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123BC01-3A88-4BAF-91B8-6190E9480E6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98D-4634-A1BF-0DE0FFA29948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9FE5B554-0F72-4868-90AA-37677C34E18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98D-4634-A1BF-0DE0FFA29948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CC8A08A9-26D6-4A7E-8B92-8DD5416F37C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98D-4634-A1BF-0DE0FFA29948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25796829-2C1F-4D5F-91B4-4384FCF9D9E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98D-4634-A1BF-0DE0FFA29948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DD7BA4C3-08DE-409A-9408-8AA2E26BAC2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98D-4634-A1BF-0DE0FFA2994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numRef>
              <c:f>'Prod_Regions_2010-2024'!$C$26:$Q$26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'Prod_Regions_2010-2024'!$C$27:$Q$27</c:f>
              <c:numCache>
                <c:formatCode>#\ ###\ ##0</c:formatCode>
                <c:ptCount val="15"/>
                <c:pt idx="0">
                  <c:v>252073.60000000001</c:v>
                </c:pt>
                <c:pt idx="1">
                  <c:v>175198.5</c:v>
                </c:pt>
                <c:pt idx="2">
                  <c:v>297007.59999999998</c:v>
                </c:pt>
                <c:pt idx="3">
                  <c:v>282410</c:v>
                </c:pt>
                <c:pt idx="4">
                  <c:v>333275</c:v>
                </c:pt>
                <c:pt idx="5">
                  <c:v>344949.5</c:v>
                </c:pt>
                <c:pt idx="6">
                  <c:v>377732.5</c:v>
                </c:pt>
                <c:pt idx="7">
                  <c:v>377357</c:v>
                </c:pt>
                <c:pt idx="8">
                  <c:v>421309</c:v>
                </c:pt>
                <c:pt idx="9">
                  <c:v>527868</c:v>
                </c:pt>
                <c:pt idx="10">
                  <c:v>470983.6</c:v>
                </c:pt>
                <c:pt idx="11">
                  <c:v>399808</c:v>
                </c:pt>
                <c:pt idx="12">
                  <c:v>405605</c:v>
                </c:pt>
                <c:pt idx="13">
                  <c:v>329605</c:v>
                </c:pt>
                <c:pt idx="14">
                  <c:v>652423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'Prod_Regions_2010-2024'!$C$32:$Q$32</c15:f>
                <c15:dlblRangeCache>
                  <c:ptCount val="15"/>
                  <c:pt idx="0">
                    <c:v>68%</c:v>
                  </c:pt>
                  <c:pt idx="1">
                    <c:v>64%</c:v>
                  </c:pt>
                  <c:pt idx="2">
                    <c:v>63%</c:v>
                  </c:pt>
                  <c:pt idx="3">
                    <c:v>61%</c:v>
                  </c:pt>
                  <c:pt idx="4">
                    <c:v>64%</c:v>
                  </c:pt>
                  <c:pt idx="5">
                    <c:v>65%</c:v>
                  </c:pt>
                  <c:pt idx="6">
                    <c:v>63%</c:v>
                  </c:pt>
                  <c:pt idx="7">
                    <c:v>63%</c:v>
                  </c:pt>
                  <c:pt idx="8">
                    <c:v>61%</c:v>
                  </c:pt>
                  <c:pt idx="9">
                    <c:v>62%</c:v>
                  </c:pt>
                  <c:pt idx="10">
                    <c:v>63%</c:v>
                  </c:pt>
                  <c:pt idx="11">
                    <c:v>59%</c:v>
                  </c:pt>
                  <c:pt idx="12">
                    <c:v>62%</c:v>
                  </c:pt>
                  <c:pt idx="13">
                    <c:v>64%</c:v>
                  </c:pt>
                  <c:pt idx="14">
                    <c:v>62%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98D-4634-A1BF-0DE0FFA29948}"/>
            </c:ext>
          </c:extLst>
        </c:ser>
        <c:ser>
          <c:idx val="1"/>
          <c:order val="1"/>
          <c:tx>
            <c:strRef>
              <c:f>'Prod_Regions_2010-2024'!$B$28</c:f>
              <c:strCache>
                <c:ptCount val="1"/>
                <c:pt idx="0">
                  <c:v>Hauts-de-France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'Prod_Regions_2010-2024'!$C$26:$Q$26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'Prod_Regions_2010-2024'!$C$28:$Q$28</c:f>
              <c:numCache>
                <c:formatCode>#\ ###\ ##0</c:formatCode>
                <c:ptCount val="15"/>
                <c:pt idx="0">
                  <c:v>106257.9</c:v>
                </c:pt>
                <c:pt idx="1">
                  <c:v>88575.6</c:v>
                </c:pt>
                <c:pt idx="2">
                  <c:v>156988.4</c:v>
                </c:pt>
                <c:pt idx="3">
                  <c:v>162762.20000000001</c:v>
                </c:pt>
                <c:pt idx="4">
                  <c:v>168800.2</c:v>
                </c:pt>
                <c:pt idx="5">
                  <c:v>162145.20000000001</c:v>
                </c:pt>
                <c:pt idx="6">
                  <c:v>202677</c:v>
                </c:pt>
                <c:pt idx="7">
                  <c:v>197106.3</c:v>
                </c:pt>
                <c:pt idx="8">
                  <c:v>242786.6</c:v>
                </c:pt>
                <c:pt idx="9">
                  <c:v>293071</c:v>
                </c:pt>
                <c:pt idx="10">
                  <c:v>237178.8</c:v>
                </c:pt>
                <c:pt idx="11">
                  <c:v>237151.8</c:v>
                </c:pt>
                <c:pt idx="12">
                  <c:v>218910.6</c:v>
                </c:pt>
                <c:pt idx="13">
                  <c:v>163588.20000000001</c:v>
                </c:pt>
                <c:pt idx="14">
                  <c:v>360946.4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98D-4634-A1BF-0DE0FFA29948}"/>
            </c:ext>
          </c:extLst>
        </c:ser>
        <c:ser>
          <c:idx val="2"/>
          <c:order val="2"/>
          <c:tx>
            <c:strRef>
              <c:f>'Prod_Regions_2010-2024'!$B$29</c:f>
              <c:strCache>
                <c:ptCount val="1"/>
                <c:pt idx="0">
                  <c:v>Île-de-France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'Prod_Regions_2010-2024'!$C$26:$Q$26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'Prod_Regions_2010-2024'!$C$29:$Q$29</c:f>
              <c:numCache>
                <c:formatCode>#\ ###\ ##0</c:formatCode>
                <c:ptCount val="15"/>
                <c:pt idx="0">
                  <c:v>8975.6</c:v>
                </c:pt>
                <c:pt idx="1">
                  <c:v>6576.6</c:v>
                </c:pt>
                <c:pt idx="2">
                  <c:v>11272.5</c:v>
                </c:pt>
                <c:pt idx="3">
                  <c:v>10987.1</c:v>
                </c:pt>
                <c:pt idx="4">
                  <c:v>12348.1</c:v>
                </c:pt>
                <c:pt idx="5">
                  <c:v>12461.7</c:v>
                </c:pt>
                <c:pt idx="6">
                  <c:v>14197.2</c:v>
                </c:pt>
                <c:pt idx="7">
                  <c:v>14047</c:v>
                </c:pt>
                <c:pt idx="8">
                  <c:v>16188.3</c:v>
                </c:pt>
                <c:pt idx="9">
                  <c:v>19296</c:v>
                </c:pt>
                <c:pt idx="10">
                  <c:v>18063.900000000001</c:v>
                </c:pt>
                <c:pt idx="11">
                  <c:v>20676</c:v>
                </c:pt>
                <c:pt idx="12">
                  <c:v>14827.6</c:v>
                </c:pt>
                <c:pt idx="13">
                  <c:v>11709.7</c:v>
                </c:pt>
                <c:pt idx="14">
                  <c:v>24060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98D-4634-A1BF-0DE0FFA29948}"/>
            </c:ext>
          </c:extLst>
        </c:ser>
        <c:ser>
          <c:idx val="3"/>
          <c:order val="3"/>
          <c:tx>
            <c:strRef>
              <c:f>'Prod_Regions_2010-2024'!$B$30</c:f>
              <c:strCache>
                <c:ptCount val="1"/>
                <c:pt idx="0">
                  <c:v>Autres régions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'Prod_Regions_2010-2024'!$C$26:$Q$26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'Prod_Regions_2010-2024'!$C$30:$Q$30</c:f>
              <c:numCache>
                <c:formatCode>#\ ###\ ##0</c:formatCode>
                <c:ptCount val="15"/>
                <c:pt idx="0">
                  <c:v>4792.3999999999996</c:v>
                </c:pt>
                <c:pt idx="1">
                  <c:v>4116.8</c:v>
                </c:pt>
                <c:pt idx="2">
                  <c:v>7067.6</c:v>
                </c:pt>
                <c:pt idx="3">
                  <c:v>6903.5</c:v>
                </c:pt>
                <c:pt idx="4">
                  <c:v>7982.5</c:v>
                </c:pt>
                <c:pt idx="5">
                  <c:v>8028.5</c:v>
                </c:pt>
                <c:pt idx="6">
                  <c:v>9317.2000000000007</c:v>
                </c:pt>
                <c:pt idx="7">
                  <c:v>9553.1</c:v>
                </c:pt>
                <c:pt idx="8">
                  <c:v>10865.2</c:v>
                </c:pt>
                <c:pt idx="9">
                  <c:v>13300.7</c:v>
                </c:pt>
                <c:pt idx="10">
                  <c:v>17932.900000000001</c:v>
                </c:pt>
                <c:pt idx="11">
                  <c:v>20606.900000000001</c:v>
                </c:pt>
                <c:pt idx="12">
                  <c:v>13190.4</c:v>
                </c:pt>
                <c:pt idx="13">
                  <c:v>10537.8</c:v>
                </c:pt>
                <c:pt idx="14">
                  <c:v>21652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98D-4634-A1BF-0DE0FFA2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9877312"/>
        <c:axId val="539877968"/>
      </c:barChart>
      <c:catAx>
        <c:axId val="5398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9877968"/>
        <c:crosses val="autoZero"/>
        <c:auto val="1"/>
        <c:lblAlgn val="ctr"/>
        <c:lblOffset val="100"/>
        <c:noMultiLvlLbl val="0"/>
      </c:catAx>
      <c:valAx>
        <c:axId val="53987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fr-FR" sz="11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rPr>
                  <a:t>Production en tonnes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98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'Surfaces_Dpts_2010-2024'!$B$22</c:f>
              <c:strCache>
                <c:ptCount val="1"/>
                <c:pt idx="0">
                  <c:v>Seine-Maritime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'Surfaces_Dpts_2010-2024'!$C$17:$Q$17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'Surfaces_Dpts_2010-2024'!$C$22:$Q$22</c:f>
              <c:numCache>
                <c:formatCode>#\ ###\ ##0</c:formatCode>
                <c:ptCount val="15"/>
                <c:pt idx="0">
                  <c:v>18065</c:v>
                </c:pt>
                <c:pt idx="1">
                  <c:v>20635</c:v>
                </c:pt>
                <c:pt idx="2">
                  <c:v>22478</c:v>
                </c:pt>
                <c:pt idx="3">
                  <c:v>21000</c:v>
                </c:pt>
                <c:pt idx="4">
                  <c:v>22800</c:v>
                </c:pt>
                <c:pt idx="5">
                  <c:v>25900</c:v>
                </c:pt>
                <c:pt idx="6">
                  <c:v>28700</c:v>
                </c:pt>
                <c:pt idx="7">
                  <c:v>31420</c:v>
                </c:pt>
                <c:pt idx="8">
                  <c:v>33670</c:v>
                </c:pt>
                <c:pt idx="9">
                  <c:v>37420</c:v>
                </c:pt>
                <c:pt idx="10">
                  <c:v>42288</c:v>
                </c:pt>
                <c:pt idx="11">
                  <c:v>27060</c:v>
                </c:pt>
                <c:pt idx="12">
                  <c:v>35330</c:v>
                </c:pt>
                <c:pt idx="13">
                  <c:v>36200</c:v>
                </c:pt>
                <c:pt idx="14">
                  <c:v>43700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5-4BA0-A22C-07965DF2F073}"/>
            </c:ext>
          </c:extLst>
        </c:ser>
        <c:ser>
          <c:idx val="1"/>
          <c:order val="1"/>
          <c:tx>
            <c:strRef>
              <c:f>'Surfaces_Dpts_2010-2024'!$B$19</c:f>
              <c:strCache>
                <c:ptCount val="1"/>
                <c:pt idx="0">
                  <c:v>Eure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'Surfaces_Dpts_2010-2024'!$C$17:$Q$17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'Surfaces_Dpts_2010-2024'!$C$19:$Q$19</c:f>
              <c:numCache>
                <c:formatCode>#\ ###\ ##0</c:formatCode>
                <c:ptCount val="15"/>
                <c:pt idx="0">
                  <c:v>10985</c:v>
                </c:pt>
                <c:pt idx="1">
                  <c:v>12505</c:v>
                </c:pt>
                <c:pt idx="2">
                  <c:v>14380</c:v>
                </c:pt>
                <c:pt idx="3">
                  <c:v>12300</c:v>
                </c:pt>
                <c:pt idx="4">
                  <c:v>13500</c:v>
                </c:pt>
                <c:pt idx="5">
                  <c:v>16100</c:v>
                </c:pt>
                <c:pt idx="6">
                  <c:v>18000</c:v>
                </c:pt>
                <c:pt idx="7">
                  <c:v>20140</c:v>
                </c:pt>
                <c:pt idx="8">
                  <c:v>21460</c:v>
                </c:pt>
                <c:pt idx="9">
                  <c:v>24000</c:v>
                </c:pt>
                <c:pt idx="10">
                  <c:v>28672</c:v>
                </c:pt>
                <c:pt idx="11">
                  <c:v>18990</c:v>
                </c:pt>
                <c:pt idx="12">
                  <c:v>26230</c:v>
                </c:pt>
                <c:pt idx="13">
                  <c:v>26650</c:v>
                </c:pt>
                <c:pt idx="14">
                  <c:v>31345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5-4BA0-A22C-07965DF2F073}"/>
            </c:ext>
          </c:extLst>
        </c:ser>
        <c:ser>
          <c:idx val="0"/>
          <c:order val="2"/>
          <c:tx>
            <c:strRef>
              <c:f>'Surfaces_Dpts_2010-2024'!$B$18</c:f>
              <c:strCache>
                <c:ptCount val="1"/>
                <c:pt idx="0">
                  <c:v>Calvados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'Surfaces_Dpts_2010-2024'!$C$17:$Q$17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'Surfaces_Dpts_2010-2024'!$C$18:$Q$18</c:f>
              <c:numCache>
                <c:formatCode>#\ ###\ ##0</c:formatCode>
                <c:ptCount val="15"/>
                <c:pt idx="0">
                  <c:v>4911</c:v>
                </c:pt>
                <c:pt idx="1">
                  <c:v>5520</c:v>
                </c:pt>
                <c:pt idx="2">
                  <c:v>6150</c:v>
                </c:pt>
                <c:pt idx="3">
                  <c:v>4805</c:v>
                </c:pt>
                <c:pt idx="4">
                  <c:v>5700</c:v>
                </c:pt>
                <c:pt idx="5">
                  <c:v>6800</c:v>
                </c:pt>
                <c:pt idx="6">
                  <c:v>7500</c:v>
                </c:pt>
                <c:pt idx="7">
                  <c:v>8140</c:v>
                </c:pt>
                <c:pt idx="8">
                  <c:v>8730</c:v>
                </c:pt>
                <c:pt idx="9">
                  <c:v>10660</c:v>
                </c:pt>
                <c:pt idx="10">
                  <c:v>11983</c:v>
                </c:pt>
                <c:pt idx="11">
                  <c:v>8750</c:v>
                </c:pt>
                <c:pt idx="12">
                  <c:v>11170</c:v>
                </c:pt>
                <c:pt idx="13">
                  <c:v>11600</c:v>
                </c:pt>
                <c:pt idx="14">
                  <c:v>15020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5-4BA0-A22C-07965DF2F073}"/>
            </c:ext>
          </c:extLst>
        </c:ser>
        <c:ser>
          <c:idx val="3"/>
          <c:order val="3"/>
          <c:tx>
            <c:strRef>
              <c:f>'Surfaces_Dpts_2010-2024'!$B$21</c:f>
              <c:strCache>
                <c:ptCount val="1"/>
                <c:pt idx="0">
                  <c:v>Orne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'Surfaces_Dpts_2010-2024'!$C$17:$Q$17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'Surfaces_Dpts_2010-2024'!$C$21:$Q$21</c:f>
              <c:numCache>
                <c:formatCode>#\ ###\ ##0</c:formatCode>
                <c:ptCount val="15"/>
                <c:pt idx="0">
                  <c:v>223</c:v>
                </c:pt>
                <c:pt idx="1">
                  <c:v>354</c:v>
                </c:pt>
                <c:pt idx="2">
                  <c:v>393</c:v>
                </c:pt>
                <c:pt idx="3">
                  <c:v>310</c:v>
                </c:pt>
                <c:pt idx="4">
                  <c:v>360</c:v>
                </c:pt>
                <c:pt idx="5">
                  <c:v>460</c:v>
                </c:pt>
                <c:pt idx="6">
                  <c:v>530</c:v>
                </c:pt>
                <c:pt idx="7">
                  <c:v>840</c:v>
                </c:pt>
                <c:pt idx="8">
                  <c:v>910</c:v>
                </c:pt>
                <c:pt idx="9">
                  <c:v>1175</c:v>
                </c:pt>
                <c:pt idx="10">
                  <c:v>2089</c:v>
                </c:pt>
                <c:pt idx="11">
                  <c:v>1090</c:v>
                </c:pt>
                <c:pt idx="12">
                  <c:v>1630</c:v>
                </c:pt>
                <c:pt idx="13">
                  <c:v>1710</c:v>
                </c:pt>
                <c:pt idx="14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5-4BA0-A22C-07965DF2F073}"/>
            </c:ext>
          </c:extLst>
        </c:ser>
        <c:ser>
          <c:idx val="2"/>
          <c:order val="4"/>
          <c:tx>
            <c:strRef>
              <c:f>'Surfaces_Dpts_2010-2024'!$B$20</c:f>
              <c:strCache>
                <c:ptCount val="1"/>
                <c:pt idx="0">
                  <c:v>Manche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'Surfaces_Dpts_2010-2024'!$C$17:$Q$17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'Surfaces_Dpts_2010-2024'!$C$20:$Q$20</c:f>
              <c:numCache>
                <c:formatCode>#\ ###\ ##0</c:formatCode>
                <c:ptCount val="15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15</c:v>
                </c:pt>
                <c:pt idx="7">
                  <c:v>35</c:v>
                </c:pt>
                <c:pt idx="8">
                  <c:v>40</c:v>
                </c:pt>
                <c:pt idx="9">
                  <c:v>60</c:v>
                </c:pt>
                <c:pt idx="10">
                  <c:v>90</c:v>
                </c:pt>
                <c:pt idx="11">
                  <c:v>25</c:v>
                </c:pt>
                <c:pt idx="12">
                  <c:v>60</c:v>
                </c:pt>
                <c:pt idx="13">
                  <c:v>100</c:v>
                </c:pt>
                <c:pt idx="1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5-4BA0-A22C-07965DF2F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607877904"/>
        <c:axId val="607879216"/>
      </c:barChart>
      <c:catAx>
        <c:axId val="60787790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7879216"/>
        <c:crosses val="autoZero"/>
        <c:auto val="1"/>
        <c:lblAlgn val="ctr"/>
        <c:lblOffset val="100"/>
        <c:noMultiLvlLbl val="0"/>
      </c:catAx>
      <c:valAx>
        <c:axId val="60787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787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200"/>
              <a:t>Exploitations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[1]Feuil1!$B$15</c:f>
              <c:strCache>
                <c:ptCount val="1"/>
                <c:pt idx="0">
                  <c:v>micro et petites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x 2,6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86-4B79-9A34-831197E3E95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[1]Feuil1!$C$14:$D$14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[1]Feuil1!$C$15:$D$15</c:f>
              <c:numCache>
                <c:formatCode>General</c:formatCode>
                <c:ptCount val="2"/>
                <c:pt idx="0">
                  <c:v>235</c:v>
                </c:pt>
                <c:pt idx="1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6-4B79-9A34-831197E3E95E}"/>
            </c:ext>
          </c:extLst>
        </c:ser>
        <c:ser>
          <c:idx val="1"/>
          <c:order val="1"/>
          <c:tx>
            <c:strRef>
              <c:f>[1]Feuil1!$B$16</c:f>
              <c:strCache>
                <c:ptCount val="1"/>
                <c:pt idx="0">
                  <c:v>moyennes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x 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86-4B79-9A34-831197E3E95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[1]Feuil1!$C$14:$D$14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[1]Feuil1!$C$16:$D$16</c:f>
              <c:numCache>
                <c:formatCode>General</c:formatCode>
                <c:ptCount val="2"/>
                <c:pt idx="0">
                  <c:v>1264</c:v>
                </c:pt>
                <c:pt idx="1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6-4B79-9A34-831197E3E95E}"/>
            </c:ext>
          </c:extLst>
        </c:ser>
        <c:ser>
          <c:idx val="2"/>
          <c:order val="2"/>
          <c:tx>
            <c:strRef>
              <c:f>[1]Feuil1!$B$17</c:f>
              <c:strCache>
                <c:ptCount val="1"/>
                <c:pt idx="0">
                  <c:v>grandes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x 1,7 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D86-4B79-9A34-831197E3E95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[1]Feuil1!$C$14:$D$14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[1]Feuil1!$C$17:$D$17</c:f>
              <c:numCache>
                <c:formatCode>General</c:formatCode>
                <c:ptCount val="2"/>
                <c:pt idx="0">
                  <c:v>1372</c:v>
                </c:pt>
                <c:pt idx="1">
                  <c:v>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86-4B79-9A34-831197E3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973912"/>
        <c:axId val="4789742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[1]Feuil1!$C$14:$D$14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2010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4D86-4B79-9A34-831197E3E95E}"/>
                  </c:ext>
                </c:extLst>
              </c15:ser>
            </c15:filteredBarSeries>
          </c:ext>
        </c:extLst>
      </c:barChart>
      <c:catAx>
        <c:axId val="47897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78974240"/>
        <c:crosses val="autoZero"/>
        <c:auto val="1"/>
        <c:lblAlgn val="ctr"/>
        <c:lblOffset val="100"/>
        <c:noMultiLvlLbl val="0"/>
      </c:catAx>
      <c:valAx>
        <c:axId val="47897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7897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Surfaces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[1]Feuil1!$B$21</c:f>
              <c:strCache>
                <c:ptCount val="1"/>
                <c:pt idx="0">
                  <c:v>micro et petites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9752846063688647E-3"/>
                  <c:y val="3.703648934519883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x 3,1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3703106852089"/>
                      <c:h val="3.80366237877121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62-48AE-9D74-A8A7AD471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[1]Feuil1!$C$20:$D$20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[1]Feuil1!$C$21:$D$21</c:f>
              <c:numCache>
                <c:formatCode>General</c:formatCode>
                <c:ptCount val="2"/>
                <c:pt idx="0">
                  <c:v>1365.5000000000014</c:v>
                </c:pt>
                <c:pt idx="1">
                  <c:v>4254.12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2-48AE-9D74-A8A7AD471565}"/>
            </c:ext>
          </c:extLst>
        </c:ser>
        <c:ser>
          <c:idx val="1"/>
          <c:order val="1"/>
          <c:tx>
            <c:strRef>
              <c:f>[1]Feuil1!$B$22</c:f>
              <c:strCache>
                <c:ptCount val="1"/>
                <c:pt idx="0">
                  <c:v>moyennes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x 2,1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662-48AE-9D74-A8A7AD47156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[1]Feuil1!$C$20:$D$20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[1]Feuil1!$C$22:$D$22</c:f>
              <c:numCache>
                <c:formatCode>General</c:formatCode>
                <c:ptCount val="2"/>
                <c:pt idx="0">
                  <c:v>11688.559999999998</c:v>
                </c:pt>
                <c:pt idx="1">
                  <c:v>24279.8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2-48AE-9D74-A8A7AD471565}"/>
            </c:ext>
          </c:extLst>
        </c:ser>
        <c:ser>
          <c:idx val="2"/>
          <c:order val="2"/>
          <c:tx>
            <c:strRef>
              <c:f>[1]Feuil1!$B$23</c:f>
              <c:strCache>
                <c:ptCount val="1"/>
                <c:pt idx="0">
                  <c:v>grandes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62-48AE-9D74-A8A7AD47156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62-48AE-9D74-A8A7AD471565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x 2,7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662-48AE-9D74-A8A7AD47156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[1]Feuil1!$C$20:$D$20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[1]Feuil1!$C$23:$D$23</c:f>
              <c:numCache>
                <c:formatCode>General</c:formatCode>
                <c:ptCount val="2"/>
                <c:pt idx="0">
                  <c:v>21134.530000000028</c:v>
                </c:pt>
                <c:pt idx="1">
                  <c:v>56587.39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62-48AE-9D74-A8A7AD47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4434336"/>
        <c:axId val="544436632"/>
      </c:barChart>
      <c:catAx>
        <c:axId val="5444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44436632"/>
        <c:crosses val="autoZero"/>
        <c:auto val="1"/>
        <c:lblAlgn val="ctr"/>
        <c:lblOffset val="100"/>
        <c:noMultiLvlLbl val="0"/>
      </c:catAx>
      <c:valAx>
        <c:axId val="54443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4443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70228721409825"/>
          <c:y val="0.94416809814479674"/>
          <c:w val="0.85768862225555142"/>
          <c:h val="4.8463383492120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47625</xdr:rowOff>
    </xdr:from>
    <xdr:to>
      <xdr:col>1</xdr:col>
      <xdr:colOff>3595502</xdr:colOff>
      <xdr:row>6</xdr:row>
      <xdr:rowOff>271576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47625"/>
          <a:ext cx="7293810" cy="1658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190499</xdr:rowOff>
    </xdr:from>
    <xdr:to>
      <xdr:col>11</xdr:col>
      <xdr:colOff>16566</xdr:colOff>
      <xdr:row>22</xdr:row>
      <xdr:rowOff>165652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</xdr:row>
      <xdr:rowOff>443705</xdr:rowOff>
    </xdr:from>
    <xdr:to>
      <xdr:col>6</xdr:col>
      <xdr:colOff>842962</xdr:colOff>
      <xdr:row>14</xdr:row>
      <xdr:rowOff>7938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4</xdr:row>
      <xdr:rowOff>19050</xdr:rowOff>
    </xdr:from>
    <xdr:to>
      <xdr:col>6</xdr:col>
      <xdr:colOff>298450</xdr:colOff>
      <xdr:row>20</xdr:row>
      <xdr:rowOff>111125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277813</xdr:colOff>
      <xdr:row>4</xdr:row>
      <xdr:rowOff>12700</xdr:rowOff>
    </xdr:from>
    <xdr:to>
      <xdr:col>10</xdr:col>
      <xdr:colOff>584200</xdr:colOff>
      <xdr:row>22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g-diffusion/p-publications/a-AGRESTE_ESSENTIEL/d-2023/f-Fiche_filiere-lin_2023/20240208-dimension-e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4">
          <cell r="C14">
            <v>2010</v>
          </cell>
          <cell r="D14">
            <v>2020</v>
          </cell>
        </row>
        <row r="15">
          <cell r="B15" t="str">
            <v>micro et petites</v>
          </cell>
          <cell r="C15">
            <v>235</v>
          </cell>
          <cell r="D15">
            <v>616</v>
          </cell>
        </row>
        <row r="16">
          <cell r="B16" t="str">
            <v>moyennes</v>
          </cell>
          <cell r="C16">
            <v>1264</v>
          </cell>
          <cell r="D16">
            <v>1817</v>
          </cell>
        </row>
        <row r="17">
          <cell r="B17" t="str">
            <v>grandes</v>
          </cell>
          <cell r="C17">
            <v>1372</v>
          </cell>
          <cell r="D17">
            <v>2344</v>
          </cell>
        </row>
        <row r="20">
          <cell r="C20">
            <v>2010</v>
          </cell>
          <cell r="D20">
            <v>2020</v>
          </cell>
        </row>
        <row r="21">
          <cell r="B21" t="str">
            <v>micro et petites</v>
          </cell>
          <cell r="C21">
            <v>1365.5000000000014</v>
          </cell>
          <cell r="D21">
            <v>4254.12</v>
          </cell>
        </row>
        <row r="22">
          <cell r="B22" t="str">
            <v>moyennes</v>
          </cell>
          <cell r="C22">
            <v>11688.559999999998</v>
          </cell>
          <cell r="D22">
            <v>24279.8</v>
          </cell>
        </row>
        <row r="23">
          <cell r="B23" t="str">
            <v>grandes</v>
          </cell>
          <cell r="C23">
            <v>21134.530000000028</v>
          </cell>
          <cell r="D23">
            <v>56587.39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1"/>
  <sheetViews>
    <sheetView topLeftCell="A7" zoomScale="112" zoomScaleNormal="112" workbookViewId="0">
      <selection activeCell="D13" sqref="D13"/>
    </sheetView>
  </sheetViews>
  <sheetFormatPr baseColWidth="10" defaultColWidth="11.42578125" defaultRowHeight="18.75" x14ac:dyDescent="0.35"/>
  <cols>
    <col min="1" max="3" width="55.7109375" style="3" customWidth="1"/>
    <col min="4" max="4" width="35.140625" style="81" customWidth="1"/>
    <col min="5" max="16384" width="11.42578125" style="3"/>
  </cols>
  <sheetData>
    <row r="7" spans="1:4" s="1" customFormat="1" ht="24.75" x14ac:dyDescent="0.45">
      <c r="A7" s="135"/>
      <c r="B7" s="135"/>
      <c r="C7" s="135"/>
      <c r="D7" s="135"/>
    </row>
    <row r="8" spans="1:4" ht="21.75" x14ac:dyDescent="0.4">
      <c r="A8" s="2" t="s">
        <v>27</v>
      </c>
    </row>
    <row r="9" spans="1:4" x14ac:dyDescent="0.35">
      <c r="A9" s="109" t="s">
        <v>6</v>
      </c>
    </row>
    <row r="10" spans="1:4" x14ac:dyDescent="0.35">
      <c r="A10" s="109" t="s">
        <v>28</v>
      </c>
    </row>
    <row r="11" spans="1:4" x14ac:dyDescent="0.35">
      <c r="A11" s="110" t="s">
        <v>29</v>
      </c>
    </row>
    <row r="13" spans="1:4" x14ac:dyDescent="0.35">
      <c r="A13" s="136" t="s">
        <v>35</v>
      </c>
      <c r="B13" s="136"/>
      <c r="C13" s="136"/>
      <c r="D13" s="106" t="s">
        <v>44</v>
      </c>
    </row>
    <row r="14" spans="1:4" x14ac:dyDescent="0.35">
      <c r="A14" s="137" t="s">
        <v>48</v>
      </c>
      <c r="B14" s="138"/>
      <c r="C14" s="139"/>
      <c r="D14" s="107" t="s">
        <v>43</v>
      </c>
    </row>
    <row r="15" spans="1:4" x14ac:dyDescent="0.35">
      <c r="A15" s="132" t="s">
        <v>49</v>
      </c>
      <c r="B15" s="133"/>
      <c r="C15" s="134"/>
      <c r="D15" s="107" t="s">
        <v>45</v>
      </c>
    </row>
    <row r="16" spans="1:4" x14ac:dyDescent="0.35">
      <c r="A16" s="132" t="s">
        <v>61</v>
      </c>
      <c r="B16" s="133"/>
      <c r="C16" s="134"/>
      <c r="D16" s="107" t="s">
        <v>47</v>
      </c>
    </row>
    <row r="17" spans="1:4" x14ac:dyDescent="0.35">
      <c r="A17" s="132" t="s">
        <v>53</v>
      </c>
      <c r="B17" s="133"/>
      <c r="C17" s="134"/>
      <c r="D17" s="108" t="s">
        <v>60</v>
      </c>
    </row>
    <row r="18" spans="1:4" x14ac:dyDescent="0.35">
      <c r="A18" s="132" t="s">
        <v>63</v>
      </c>
      <c r="B18" s="133"/>
      <c r="C18" s="134"/>
      <c r="D18" s="107" t="s">
        <v>73</v>
      </c>
    </row>
    <row r="19" spans="1:4" s="5" customFormat="1" x14ac:dyDescent="0.35">
      <c r="A19" s="3"/>
      <c r="B19" s="3"/>
      <c r="C19" s="3"/>
      <c r="D19" s="81"/>
    </row>
    <row r="20" spans="1:4" s="5" customFormat="1" x14ac:dyDescent="0.35">
      <c r="D20" s="105"/>
    </row>
    <row r="21" spans="1:4" x14ac:dyDescent="0.35">
      <c r="A21" s="5"/>
      <c r="B21" s="5"/>
      <c r="C21" s="5"/>
      <c r="D21" s="105"/>
    </row>
  </sheetData>
  <mergeCells count="7">
    <mergeCell ref="A18:C18"/>
    <mergeCell ref="A7:D7"/>
    <mergeCell ref="A13:C13"/>
    <mergeCell ref="A15:C15"/>
    <mergeCell ref="A16:C16"/>
    <mergeCell ref="A17:C17"/>
    <mergeCell ref="A14:C14"/>
  </mergeCells>
  <hyperlinks>
    <hyperlink ref="D13" location="'Prod_Regions_2010-2024'!A1" display="Production"/>
    <hyperlink ref="D14" location="'Surfaces_Dpts_TCAM-Parts'!A1" display="Surfaces-1"/>
    <hyperlink ref="D15" location="'Surfaces_Dpts_2010-2024'!A1" display="Surfaces-2"/>
    <hyperlink ref="D16" location="SurfNb_exp_Bio!A1" display="Surfaces-3"/>
    <hyperlink ref="D17" location="Exploitations_Lin!A1" display="Exploitations-1"/>
    <hyperlink ref="D18" location="Exploitations_Taille!A1" display="Exploitations-2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tabSelected="1" zoomScale="115" zoomScaleNormal="115" workbookViewId="0"/>
  </sheetViews>
  <sheetFormatPr baseColWidth="10" defaultRowHeight="15" x14ac:dyDescent="0.25"/>
  <cols>
    <col min="1" max="1" width="3.85546875" style="12" customWidth="1"/>
    <col min="2" max="2" width="17.7109375" style="12" customWidth="1"/>
    <col min="3" max="12" width="11.42578125" style="12"/>
    <col min="13" max="13" width="15.5703125" style="12" bestFit="1" customWidth="1"/>
    <col min="14" max="17" width="12.7109375" style="12" customWidth="1"/>
    <col min="18" max="18" width="12.7109375" style="12" bestFit="1" customWidth="1"/>
    <col min="19" max="19" width="8.140625" style="12" customWidth="1"/>
    <col min="20" max="16384" width="11.42578125" style="12"/>
  </cols>
  <sheetData>
    <row r="1" spans="2:18" ht="18.75" x14ac:dyDescent="0.35">
      <c r="B1" s="11" t="s">
        <v>30</v>
      </c>
    </row>
    <row r="2" spans="2:18" s="14" customFormat="1" ht="18.75" x14ac:dyDescent="0.35">
      <c r="B2" s="13" t="s">
        <v>74</v>
      </c>
    </row>
    <row r="3" spans="2:18" x14ac:dyDescent="0.25">
      <c r="B3" t="s">
        <v>35</v>
      </c>
    </row>
    <row r="7" spans="2:18" x14ac:dyDescent="0.25">
      <c r="M7" s="27"/>
      <c r="N7" s="142"/>
      <c r="O7" s="142"/>
      <c r="P7" s="142"/>
      <c r="Q7" s="142"/>
      <c r="R7" s="27"/>
    </row>
    <row r="8" spans="2:18" ht="43.9" customHeight="1" x14ac:dyDescent="0.25">
      <c r="M8" s="27"/>
      <c r="N8" s="28"/>
      <c r="O8" s="28"/>
      <c r="P8" s="28"/>
      <c r="Q8" s="28"/>
      <c r="R8" s="29"/>
    </row>
    <row r="9" spans="2:18" ht="15.75" x14ac:dyDescent="0.25">
      <c r="M9" s="27"/>
      <c r="N9" s="30"/>
      <c r="O9" s="31"/>
      <c r="P9" s="30"/>
      <c r="Q9" s="31"/>
      <c r="R9" s="32"/>
    </row>
    <row r="10" spans="2:18" ht="15.75" x14ac:dyDescent="0.25">
      <c r="M10" s="27"/>
      <c r="N10" s="30"/>
      <c r="O10" s="31"/>
      <c r="P10" s="30"/>
      <c r="Q10" s="31"/>
      <c r="R10" s="32"/>
    </row>
    <row r="11" spans="2:18" ht="15.75" x14ac:dyDescent="0.25">
      <c r="M11" s="27"/>
      <c r="N11" s="30"/>
      <c r="O11" s="31"/>
      <c r="P11" s="30"/>
      <c r="Q11" s="31"/>
      <c r="R11" s="32"/>
    </row>
    <row r="12" spans="2:18" ht="15.75" x14ac:dyDescent="0.25">
      <c r="M12" s="27"/>
      <c r="N12" s="30"/>
      <c r="O12" s="31"/>
      <c r="P12" s="30"/>
      <c r="Q12" s="31"/>
      <c r="R12" s="32"/>
    </row>
    <row r="13" spans="2:18" ht="15.75" x14ac:dyDescent="0.25">
      <c r="M13" s="33"/>
      <c r="N13" s="30"/>
      <c r="O13" s="31"/>
      <c r="P13" s="30"/>
      <c r="Q13" s="31"/>
      <c r="R13" s="32"/>
    </row>
    <row r="14" spans="2:18" ht="15.75" x14ac:dyDescent="0.25">
      <c r="M14" s="27"/>
      <c r="N14" s="34"/>
      <c r="O14" s="31"/>
      <c r="P14" s="34"/>
      <c r="Q14" s="31"/>
      <c r="R14" s="32"/>
    </row>
    <row r="15" spans="2:18" x14ac:dyDescent="0.25">
      <c r="M15" s="27"/>
      <c r="N15" s="27"/>
      <c r="O15" s="27"/>
      <c r="P15" s="27"/>
      <c r="Q15" s="27"/>
      <c r="R15" s="27"/>
    </row>
    <row r="20" spans="2:18" x14ac:dyDescent="0.25">
      <c r="L20" s="12" t="s">
        <v>13</v>
      </c>
    </row>
    <row r="24" spans="2:18" ht="15.75" x14ac:dyDescent="0.3">
      <c r="B24" s="17" t="s">
        <v>32</v>
      </c>
      <c r="C24" s="18"/>
      <c r="D24" s="18"/>
      <c r="E24" s="18"/>
      <c r="F24" s="18"/>
      <c r="G24" s="18"/>
    </row>
    <row r="25" spans="2:18" ht="15.75" x14ac:dyDescent="0.3">
      <c r="B25" s="17"/>
      <c r="C25" s="140" t="s">
        <v>51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</row>
    <row r="26" spans="2:18" s="19" customFormat="1" ht="15.75" x14ac:dyDescent="0.25">
      <c r="C26" s="20">
        <v>2010</v>
      </c>
      <c r="D26" s="20">
        <v>2011</v>
      </c>
      <c r="E26" s="20">
        <v>2012</v>
      </c>
      <c r="F26" s="20">
        <v>2013</v>
      </c>
      <c r="G26" s="20">
        <v>2014</v>
      </c>
      <c r="H26" s="20">
        <v>2015</v>
      </c>
      <c r="I26" s="20">
        <v>2016</v>
      </c>
      <c r="J26" s="20">
        <v>2017</v>
      </c>
      <c r="K26" s="20">
        <v>2018</v>
      </c>
      <c r="L26" s="20">
        <v>2019</v>
      </c>
      <c r="M26" s="20">
        <v>2020</v>
      </c>
      <c r="N26" s="20">
        <v>2021</v>
      </c>
      <c r="O26" s="20">
        <v>2022</v>
      </c>
      <c r="P26" s="20">
        <v>2023</v>
      </c>
      <c r="Q26" s="20">
        <v>2024</v>
      </c>
      <c r="R26" s="21" t="s">
        <v>33</v>
      </c>
    </row>
    <row r="27" spans="2:18" x14ac:dyDescent="0.25">
      <c r="B27" s="15" t="s">
        <v>8</v>
      </c>
      <c r="C27" s="115">
        <v>252073.60000000001</v>
      </c>
      <c r="D27" s="115">
        <v>175198.5</v>
      </c>
      <c r="E27" s="115">
        <v>297007.59999999998</v>
      </c>
      <c r="F27" s="115">
        <v>282410</v>
      </c>
      <c r="G27" s="115">
        <v>333275</v>
      </c>
      <c r="H27" s="115">
        <v>344949.5</v>
      </c>
      <c r="I27" s="115">
        <v>377732.5</v>
      </c>
      <c r="J27" s="115">
        <v>377357</v>
      </c>
      <c r="K27" s="115">
        <v>421309</v>
      </c>
      <c r="L27" s="115">
        <v>527868</v>
      </c>
      <c r="M27" s="115">
        <v>470983.6</v>
      </c>
      <c r="N27" s="115">
        <v>399808</v>
      </c>
      <c r="O27" s="115">
        <v>405605</v>
      </c>
      <c r="P27" s="115">
        <v>329605</v>
      </c>
      <c r="Q27" s="115">
        <v>652423</v>
      </c>
      <c r="R27" s="22">
        <v>61.602724776395853</v>
      </c>
    </row>
    <row r="28" spans="2:18" x14ac:dyDescent="0.25">
      <c r="B28" s="15" t="s">
        <v>31</v>
      </c>
      <c r="C28" s="115">
        <v>106257.9</v>
      </c>
      <c r="D28" s="115">
        <v>88575.6</v>
      </c>
      <c r="E28" s="115">
        <v>156988.4</v>
      </c>
      <c r="F28" s="115">
        <v>162762.20000000001</v>
      </c>
      <c r="G28" s="115">
        <v>168800.2</v>
      </c>
      <c r="H28" s="115">
        <v>162145.20000000001</v>
      </c>
      <c r="I28" s="115">
        <v>202677</v>
      </c>
      <c r="J28" s="115">
        <v>197106.3</v>
      </c>
      <c r="K28" s="115">
        <v>242786.6</v>
      </c>
      <c r="L28" s="115">
        <v>293071</v>
      </c>
      <c r="M28" s="115">
        <v>237178.8</v>
      </c>
      <c r="N28" s="115">
        <v>237151.8</v>
      </c>
      <c r="O28" s="115">
        <v>218910.6</v>
      </c>
      <c r="P28" s="115">
        <v>163588.20000000001</v>
      </c>
      <c r="Q28" s="115">
        <v>360946.4</v>
      </c>
      <c r="R28" s="22">
        <v>34.081081964049226</v>
      </c>
    </row>
    <row r="29" spans="2:18" x14ac:dyDescent="0.25">
      <c r="B29" s="15" t="s">
        <v>9</v>
      </c>
      <c r="C29" s="115">
        <v>8975.6</v>
      </c>
      <c r="D29" s="115">
        <v>6576.6</v>
      </c>
      <c r="E29" s="115">
        <v>11272.5</v>
      </c>
      <c r="F29" s="115">
        <v>10987.1</v>
      </c>
      <c r="G29" s="115">
        <v>12348.1</v>
      </c>
      <c r="H29" s="115">
        <v>12461.7</v>
      </c>
      <c r="I29" s="115">
        <v>14197.2</v>
      </c>
      <c r="J29" s="115">
        <v>14047</v>
      </c>
      <c r="K29" s="115">
        <v>16188.3</v>
      </c>
      <c r="L29" s="115">
        <v>19296</v>
      </c>
      <c r="M29" s="115">
        <v>18063.900000000001</v>
      </c>
      <c r="N29" s="115">
        <v>20676</v>
      </c>
      <c r="O29" s="115">
        <v>14827.6</v>
      </c>
      <c r="P29" s="115">
        <v>11709.7</v>
      </c>
      <c r="Q29" s="115">
        <v>24060</v>
      </c>
      <c r="R29" s="22">
        <v>2.2717800539222011</v>
      </c>
    </row>
    <row r="30" spans="2:18" x14ac:dyDescent="0.25">
      <c r="B30" s="23" t="s">
        <v>15</v>
      </c>
      <c r="C30" s="115">
        <v>4792.3999999999996</v>
      </c>
      <c r="D30" s="115">
        <v>4116.8</v>
      </c>
      <c r="E30" s="115">
        <v>7067.6</v>
      </c>
      <c r="F30" s="115">
        <v>6903.5</v>
      </c>
      <c r="G30" s="115">
        <v>7982.5</v>
      </c>
      <c r="H30" s="115">
        <v>8028.5</v>
      </c>
      <c r="I30" s="115">
        <v>9317.2000000000007</v>
      </c>
      <c r="J30" s="115">
        <v>9553.1</v>
      </c>
      <c r="K30" s="115">
        <v>10865.2</v>
      </c>
      <c r="L30" s="115">
        <v>13300.7</v>
      </c>
      <c r="M30" s="115">
        <v>17932.900000000001</v>
      </c>
      <c r="N30" s="115">
        <v>20606.900000000001</v>
      </c>
      <c r="O30" s="115">
        <v>13190.4</v>
      </c>
      <c r="P30" s="115">
        <v>10537.8</v>
      </c>
      <c r="Q30" s="115">
        <v>21652</v>
      </c>
      <c r="R30" s="22">
        <v>2.0444132056327304</v>
      </c>
    </row>
    <row r="31" spans="2:18" x14ac:dyDescent="0.25">
      <c r="C31" s="24">
        <v>372099.5</v>
      </c>
      <c r="D31" s="24">
        <v>274467.5</v>
      </c>
      <c r="E31" s="24">
        <v>472336.1</v>
      </c>
      <c r="F31" s="24">
        <v>463062.8</v>
      </c>
      <c r="G31" s="24">
        <v>522405.8</v>
      </c>
      <c r="H31" s="24">
        <v>527584.9</v>
      </c>
      <c r="I31" s="24">
        <v>603923.9</v>
      </c>
      <c r="J31" s="24">
        <v>598063.4</v>
      </c>
      <c r="K31" s="24">
        <v>691149.1</v>
      </c>
      <c r="L31" s="24">
        <v>853535.7</v>
      </c>
      <c r="M31" s="24">
        <v>744159.2</v>
      </c>
      <c r="N31" s="24">
        <v>678242.7</v>
      </c>
      <c r="O31" s="24">
        <v>652533.6</v>
      </c>
      <c r="P31" s="24">
        <v>515440.7</v>
      </c>
      <c r="Q31" s="24">
        <v>1059081.3999999999</v>
      </c>
      <c r="R31" s="22">
        <v>100</v>
      </c>
    </row>
    <row r="32" spans="2:18" ht="18" x14ac:dyDescent="0.35">
      <c r="B32" s="25" t="s">
        <v>34</v>
      </c>
      <c r="C32" s="26">
        <v>0.67743600837947915</v>
      </c>
      <c r="D32" s="26">
        <v>0.63832147704190845</v>
      </c>
      <c r="E32" s="26">
        <v>0.62880563226058728</v>
      </c>
      <c r="F32" s="26">
        <v>0.60987408187399206</v>
      </c>
      <c r="G32" s="26">
        <v>0.63796190624223548</v>
      </c>
      <c r="H32" s="26">
        <v>0.65382746928503832</v>
      </c>
      <c r="I32" s="26">
        <v>0.62546373806368649</v>
      </c>
      <c r="J32" s="26">
        <v>0.63096487763671871</v>
      </c>
      <c r="K32" s="26">
        <v>0.6095775860809195</v>
      </c>
      <c r="L32" s="26">
        <v>0.61844864836936531</v>
      </c>
      <c r="M32" s="26">
        <v>0.63290704462163472</v>
      </c>
      <c r="N32" s="26">
        <v>0.58947630398381001</v>
      </c>
      <c r="O32" s="26">
        <v>0.6215848501900898</v>
      </c>
      <c r="P32" s="26">
        <v>0.63946250267004523</v>
      </c>
      <c r="Q32" s="26">
        <v>0.61602724776395856</v>
      </c>
    </row>
    <row r="33" spans="2:18" ht="15.75" x14ac:dyDescent="0.3">
      <c r="B33" s="17" t="s">
        <v>32</v>
      </c>
    </row>
    <row r="34" spans="2:18" ht="15.75" x14ac:dyDescent="0.3">
      <c r="B34" s="17"/>
      <c r="C34" s="141" t="s">
        <v>50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8" s="19" customFormat="1" ht="15.75" x14ac:dyDescent="0.25">
      <c r="C35" s="20">
        <v>2010</v>
      </c>
      <c r="D35" s="20">
        <v>2011</v>
      </c>
      <c r="E35" s="20">
        <v>2012</v>
      </c>
      <c r="F35" s="20">
        <v>2013</v>
      </c>
      <c r="G35" s="20">
        <v>2014</v>
      </c>
      <c r="H35" s="20">
        <v>2015</v>
      </c>
      <c r="I35" s="20">
        <v>2016</v>
      </c>
      <c r="J35" s="20">
        <v>2017</v>
      </c>
      <c r="K35" s="20">
        <v>2018</v>
      </c>
      <c r="L35" s="20">
        <v>2019</v>
      </c>
      <c r="M35" s="20">
        <v>2020</v>
      </c>
      <c r="N35" s="20">
        <v>2021</v>
      </c>
      <c r="O35" s="20">
        <v>2022</v>
      </c>
      <c r="P35" s="20">
        <v>2023</v>
      </c>
      <c r="Q35" s="20">
        <v>2024</v>
      </c>
      <c r="R35" s="21" t="s">
        <v>33</v>
      </c>
    </row>
    <row r="36" spans="2:18" x14ac:dyDescent="0.25">
      <c r="B36" s="15" t="s">
        <v>8</v>
      </c>
      <c r="C36" s="16">
        <v>2520736</v>
      </c>
      <c r="D36" s="16">
        <v>1751985</v>
      </c>
      <c r="E36" s="16">
        <v>2970076</v>
      </c>
      <c r="F36" s="16">
        <v>2824100</v>
      </c>
      <c r="G36" s="16">
        <v>3332750</v>
      </c>
      <c r="H36" s="16">
        <v>3449495</v>
      </c>
      <c r="I36" s="16">
        <v>3777325</v>
      </c>
      <c r="J36" s="16">
        <v>3773570</v>
      </c>
      <c r="K36" s="16">
        <v>4213090</v>
      </c>
      <c r="L36" s="16">
        <v>5278680</v>
      </c>
      <c r="M36" s="16">
        <v>4709836</v>
      </c>
      <c r="N36" s="16">
        <v>3998080</v>
      </c>
      <c r="O36" s="16">
        <v>4056050</v>
      </c>
      <c r="P36" s="16">
        <v>3296050</v>
      </c>
      <c r="Q36" s="16">
        <v>6524230</v>
      </c>
      <c r="R36" s="22">
        <f>Q36*100/Q$40</f>
        <v>61.602724776395846</v>
      </c>
    </row>
    <row r="37" spans="2:18" x14ac:dyDescent="0.25">
      <c r="B37" s="15" t="s">
        <v>31</v>
      </c>
      <c r="C37" s="16">
        <v>1062579</v>
      </c>
      <c r="D37" s="16">
        <v>885756</v>
      </c>
      <c r="E37" s="16">
        <v>1569884</v>
      </c>
      <c r="F37" s="16">
        <v>1627622</v>
      </c>
      <c r="G37" s="16">
        <v>1688002</v>
      </c>
      <c r="H37" s="16">
        <v>1621452</v>
      </c>
      <c r="I37" s="16">
        <v>2026770</v>
      </c>
      <c r="J37" s="16">
        <v>1971063</v>
      </c>
      <c r="K37" s="16">
        <v>2427866</v>
      </c>
      <c r="L37" s="16">
        <v>2930710</v>
      </c>
      <c r="M37" s="16">
        <v>2371788</v>
      </c>
      <c r="N37" s="16">
        <v>2371518</v>
      </c>
      <c r="O37" s="16">
        <v>2189106</v>
      </c>
      <c r="P37" s="16">
        <v>1635882</v>
      </c>
      <c r="Q37" s="16">
        <v>3609464</v>
      </c>
      <c r="R37" s="22">
        <f>Q37*100/Q$40</f>
        <v>34.081081964049226</v>
      </c>
    </row>
    <row r="38" spans="2:18" x14ac:dyDescent="0.25">
      <c r="B38" s="15" t="s">
        <v>9</v>
      </c>
      <c r="C38" s="16">
        <v>89756</v>
      </c>
      <c r="D38" s="16">
        <v>65766</v>
      </c>
      <c r="E38" s="16">
        <v>112725</v>
      </c>
      <c r="F38" s="16">
        <v>109871</v>
      </c>
      <c r="G38" s="16">
        <v>123481</v>
      </c>
      <c r="H38" s="16">
        <v>124617</v>
      </c>
      <c r="I38" s="16">
        <v>141972</v>
      </c>
      <c r="J38" s="16">
        <v>140470</v>
      </c>
      <c r="K38" s="16">
        <v>161883</v>
      </c>
      <c r="L38" s="16">
        <v>192960</v>
      </c>
      <c r="M38" s="16">
        <v>180639</v>
      </c>
      <c r="N38" s="16">
        <v>206760</v>
      </c>
      <c r="O38" s="16">
        <v>148276</v>
      </c>
      <c r="P38" s="16">
        <v>117097</v>
      </c>
      <c r="Q38" s="16">
        <v>240600</v>
      </c>
      <c r="R38" s="22">
        <f>Q38*100/Q$40</f>
        <v>2.2717800539222011</v>
      </c>
    </row>
    <row r="39" spans="2:18" x14ac:dyDescent="0.25">
      <c r="B39" s="23" t="s">
        <v>15</v>
      </c>
      <c r="C39" s="16">
        <f t="shared" ref="C39:Q39" si="0">C40-(C36+C37+C38)</f>
        <v>47924</v>
      </c>
      <c r="D39" s="16">
        <f t="shared" si="0"/>
        <v>41168</v>
      </c>
      <c r="E39" s="16">
        <f t="shared" si="0"/>
        <v>70676</v>
      </c>
      <c r="F39" s="16">
        <f t="shared" si="0"/>
        <v>69035</v>
      </c>
      <c r="G39" s="16">
        <f t="shared" si="0"/>
        <v>79825</v>
      </c>
      <c r="H39" s="16">
        <f t="shared" si="0"/>
        <v>80285</v>
      </c>
      <c r="I39" s="16">
        <f t="shared" si="0"/>
        <v>93172</v>
      </c>
      <c r="J39" s="16">
        <f t="shared" si="0"/>
        <v>95531</v>
      </c>
      <c r="K39" s="16">
        <f t="shared" si="0"/>
        <v>108652</v>
      </c>
      <c r="L39" s="16">
        <f t="shared" si="0"/>
        <v>133007</v>
      </c>
      <c r="M39" s="16">
        <f t="shared" si="0"/>
        <v>179329</v>
      </c>
      <c r="N39" s="16">
        <f t="shared" si="0"/>
        <v>206069</v>
      </c>
      <c r="O39" s="16">
        <f t="shared" si="0"/>
        <v>131904</v>
      </c>
      <c r="P39" s="16">
        <f t="shared" si="0"/>
        <v>105378</v>
      </c>
      <c r="Q39" s="16">
        <f t="shared" si="0"/>
        <v>216520</v>
      </c>
      <c r="R39" s="22">
        <f>Q39*100/Q$40</f>
        <v>2.0444132056327304</v>
      </c>
    </row>
    <row r="40" spans="2:18" x14ac:dyDescent="0.25">
      <c r="C40" s="24">
        <v>3720995</v>
      </c>
      <c r="D40" s="24">
        <v>2744675</v>
      </c>
      <c r="E40" s="24">
        <v>4723361</v>
      </c>
      <c r="F40" s="24">
        <v>4630628</v>
      </c>
      <c r="G40" s="24">
        <v>5224058</v>
      </c>
      <c r="H40" s="24">
        <v>5275849</v>
      </c>
      <c r="I40" s="24">
        <v>6039239</v>
      </c>
      <c r="J40" s="24">
        <v>5980634</v>
      </c>
      <c r="K40" s="24">
        <v>6911491</v>
      </c>
      <c r="L40" s="24">
        <v>8535357</v>
      </c>
      <c r="M40" s="24">
        <v>7441592</v>
      </c>
      <c r="N40" s="24">
        <v>6782427</v>
      </c>
      <c r="O40" s="24">
        <v>6525336</v>
      </c>
      <c r="P40" s="24">
        <v>5154407</v>
      </c>
      <c r="Q40" s="24">
        <v>10590814</v>
      </c>
      <c r="R40" s="22">
        <f>Q40*100/Q$40</f>
        <v>100</v>
      </c>
    </row>
    <row r="41" spans="2:18" ht="15.75" x14ac:dyDescent="0.3">
      <c r="B41" s="25" t="s">
        <v>34</v>
      </c>
      <c r="C41" s="116">
        <f>C36/C40</f>
        <v>0.67743600837947915</v>
      </c>
      <c r="D41" s="116">
        <f t="shared" ref="D41:Q41" si="1">D36/D40</f>
        <v>0.63832147704190845</v>
      </c>
      <c r="E41" s="116">
        <f t="shared" si="1"/>
        <v>0.62880563226058728</v>
      </c>
      <c r="F41" s="116">
        <f t="shared" si="1"/>
        <v>0.60987408187399206</v>
      </c>
      <c r="G41" s="116">
        <f t="shared" si="1"/>
        <v>0.63796190624223548</v>
      </c>
      <c r="H41" s="116">
        <f t="shared" si="1"/>
        <v>0.65382746928503832</v>
      </c>
      <c r="I41" s="116">
        <f t="shared" si="1"/>
        <v>0.62546373806368649</v>
      </c>
      <c r="J41" s="116">
        <f t="shared" si="1"/>
        <v>0.63096487763671882</v>
      </c>
      <c r="K41" s="116">
        <f t="shared" si="1"/>
        <v>0.6095775860809195</v>
      </c>
      <c r="L41" s="116">
        <f t="shared" si="1"/>
        <v>0.61844864836936519</v>
      </c>
      <c r="M41" s="116">
        <f t="shared" si="1"/>
        <v>0.63290704462163472</v>
      </c>
      <c r="N41" s="116">
        <f t="shared" si="1"/>
        <v>0.5894763039838099</v>
      </c>
      <c r="O41" s="116">
        <f t="shared" si="1"/>
        <v>0.6215848501900898</v>
      </c>
      <c r="P41" s="116">
        <f t="shared" si="1"/>
        <v>0.63946250267004523</v>
      </c>
      <c r="Q41" s="116">
        <f t="shared" si="1"/>
        <v>0.61602724776395845</v>
      </c>
    </row>
  </sheetData>
  <mergeCells count="4">
    <mergeCell ref="C25:Q25"/>
    <mergeCell ref="C34:Q34"/>
    <mergeCell ref="N7:O7"/>
    <mergeCell ref="P7:Q7"/>
  </mergeCells>
  <pageMargins left="0.7" right="0.7" top="0.75" bottom="0.75" header="0.3" footer="0.3"/>
  <pageSetup paperSize="8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zoomScaleSheetLayoutView="130" workbookViewId="0">
      <selection activeCell="F6" sqref="F6:G14"/>
    </sheetView>
  </sheetViews>
  <sheetFormatPr baseColWidth="10" defaultColWidth="10.85546875" defaultRowHeight="18" x14ac:dyDescent="0.35"/>
  <cols>
    <col min="1" max="1" width="4.5703125" style="35" customWidth="1"/>
    <col min="2" max="2" width="17.140625" style="36" customWidth="1"/>
    <col min="3" max="8" width="12.7109375" style="36" customWidth="1"/>
    <col min="9" max="16384" width="10.85546875" style="36"/>
  </cols>
  <sheetData>
    <row r="1" spans="1:7" ht="15" customHeight="1" x14ac:dyDescent="0.35">
      <c r="B1" s="11" t="s">
        <v>36</v>
      </c>
    </row>
    <row r="2" spans="1:7" s="39" customFormat="1" ht="15" customHeight="1" x14ac:dyDescent="0.25">
      <c r="A2" s="38"/>
      <c r="B2" s="56" t="s">
        <v>37</v>
      </c>
      <c r="C2" s="57"/>
      <c r="D2" s="57"/>
      <c r="E2" s="57"/>
      <c r="F2" s="58"/>
      <c r="G2" s="58"/>
    </row>
    <row r="3" spans="1:7" ht="35.25" customHeight="1" x14ac:dyDescent="0.35">
      <c r="B3" s="143" t="s">
        <v>48</v>
      </c>
      <c r="C3" s="143"/>
      <c r="D3" s="143"/>
      <c r="E3" s="143"/>
      <c r="F3" s="143"/>
      <c r="G3" s="144"/>
    </row>
    <row r="4" spans="1:7" x14ac:dyDescent="0.35">
      <c r="B4" s="69"/>
      <c r="C4" s="69"/>
      <c r="D4" s="69"/>
      <c r="E4" s="69"/>
      <c r="F4" s="59"/>
      <c r="G4" s="59"/>
    </row>
    <row r="5" spans="1:7" ht="54" x14ac:dyDescent="0.35">
      <c r="B5" s="70"/>
      <c r="C5" s="71">
        <v>2010</v>
      </c>
      <c r="D5" s="71">
        <v>2017</v>
      </c>
      <c r="E5" s="71">
        <v>2024</v>
      </c>
      <c r="F5" s="72" t="s">
        <v>40</v>
      </c>
      <c r="G5" s="72" t="s">
        <v>41</v>
      </c>
    </row>
    <row r="6" spans="1:7" s="39" customFormat="1" x14ac:dyDescent="0.25">
      <c r="A6" s="41"/>
      <c r="B6" s="73" t="s">
        <v>0</v>
      </c>
      <c r="C6" s="74">
        <v>4911</v>
      </c>
      <c r="D6" s="74">
        <v>8140</v>
      </c>
      <c r="E6" s="74">
        <v>15020</v>
      </c>
      <c r="F6" s="76">
        <f>(E6/C6)^(1/14)-1</f>
        <v>8.3124978217630208E-2</v>
      </c>
      <c r="G6" s="111">
        <f>(E6/E$14)</f>
        <v>9.489032649348024E-2</v>
      </c>
    </row>
    <row r="7" spans="1:7" s="39" customFormat="1" x14ac:dyDescent="0.25">
      <c r="A7" s="41"/>
      <c r="B7" s="73" t="s">
        <v>1</v>
      </c>
      <c r="C7" s="74">
        <v>10985</v>
      </c>
      <c r="D7" s="74">
        <v>20140</v>
      </c>
      <c r="E7" s="74">
        <v>31345</v>
      </c>
      <c r="F7" s="76">
        <f>(E7/C7)^(1/14)-1</f>
        <v>7.777052162218312E-2</v>
      </c>
      <c r="G7" s="111">
        <f>(E7/E$14)</f>
        <v>0.19802511877084808</v>
      </c>
    </row>
    <row r="8" spans="1:7" s="39" customFormat="1" x14ac:dyDescent="0.25">
      <c r="A8" s="41"/>
      <c r="B8" s="73" t="s">
        <v>2</v>
      </c>
      <c r="C8" s="75" t="s">
        <v>25</v>
      </c>
      <c r="D8" s="74">
        <v>35</v>
      </c>
      <c r="E8" s="74">
        <v>150</v>
      </c>
      <c r="F8" s="76" t="s">
        <v>24</v>
      </c>
      <c r="G8" s="76" t="s">
        <v>24</v>
      </c>
    </row>
    <row r="9" spans="1:7" s="39" customFormat="1" x14ac:dyDescent="0.25">
      <c r="A9" s="41"/>
      <c r="B9" s="73" t="s">
        <v>3</v>
      </c>
      <c r="C9" s="74">
        <v>223</v>
      </c>
      <c r="D9" s="74">
        <v>840</v>
      </c>
      <c r="E9" s="74">
        <v>3000</v>
      </c>
      <c r="F9" s="76">
        <f t="shared" ref="F9:F14" si="0">(E9/C9)^(1/14)-1</f>
        <v>0.20400902485467309</v>
      </c>
      <c r="G9" s="111">
        <f t="shared" ref="G9:G14" si="1">(E9/E$14)</f>
        <v>1.8952794905488731E-2</v>
      </c>
    </row>
    <row r="10" spans="1:7" s="39" customFormat="1" x14ac:dyDescent="0.25">
      <c r="A10" s="41"/>
      <c r="B10" s="73" t="s">
        <v>4</v>
      </c>
      <c r="C10" s="74">
        <v>18065</v>
      </c>
      <c r="D10" s="74">
        <v>31420</v>
      </c>
      <c r="E10" s="74">
        <v>43700</v>
      </c>
      <c r="F10" s="76">
        <f t="shared" si="0"/>
        <v>6.5131197004913544E-2</v>
      </c>
      <c r="G10" s="111">
        <f t="shared" si="1"/>
        <v>0.27607904578995252</v>
      </c>
    </row>
    <row r="11" spans="1:7" s="39" customFormat="1" x14ac:dyDescent="0.25">
      <c r="A11" s="38"/>
      <c r="B11" s="77" t="s">
        <v>8</v>
      </c>
      <c r="C11" s="65">
        <v>34188</v>
      </c>
      <c r="D11" s="65">
        <v>60575</v>
      </c>
      <c r="E11" s="65">
        <v>93215</v>
      </c>
      <c r="F11" s="112">
        <f t="shared" si="0"/>
        <v>7.4274212043319743E-2</v>
      </c>
      <c r="G11" s="113">
        <f>(E11/E$14)</f>
        <v>0.58889492570504398</v>
      </c>
    </row>
    <row r="12" spans="1:7" s="39" customFormat="1" x14ac:dyDescent="0.25">
      <c r="A12" s="38"/>
      <c r="B12" s="73" t="s">
        <v>10</v>
      </c>
      <c r="C12" s="74">
        <v>18626</v>
      </c>
      <c r="D12" s="74">
        <v>33377</v>
      </c>
      <c r="E12" s="74">
        <v>56723</v>
      </c>
      <c r="F12" s="76">
        <f t="shared" si="0"/>
        <v>8.2793612698419894E-2</v>
      </c>
      <c r="G12" s="111">
        <f t="shared" si="1"/>
        <v>0.35835312847467904</v>
      </c>
    </row>
    <row r="13" spans="1:7" s="39" customFormat="1" x14ac:dyDescent="0.25">
      <c r="A13" s="38"/>
      <c r="B13" s="73" t="s">
        <v>9</v>
      </c>
      <c r="C13" s="74">
        <v>1558</v>
      </c>
      <c r="D13" s="74">
        <v>2699</v>
      </c>
      <c r="E13" s="74">
        <v>4834</v>
      </c>
      <c r="F13" s="76">
        <f t="shared" si="0"/>
        <v>8.4237010961530467E-2</v>
      </c>
      <c r="G13" s="111">
        <f t="shared" si="1"/>
        <v>3.0539270191044174E-2</v>
      </c>
    </row>
    <row r="14" spans="1:7" s="39" customFormat="1" x14ac:dyDescent="0.25">
      <c r="A14" s="38"/>
      <c r="B14" s="78" t="s">
        <v>39</v>
      </c>
      <c r="C14" s="79">
        <v>55164</v>
      </c>
      <c r="D14" s="65">
        <v>98429</v>
      </c>
      <c r="E14" s="79">
        <v>158288</v>
      </c>
      <c r="F14" s="112">
        <f t="shared" si="0"/>
        <v>7.8200293845947622E-2</v>
      </c>
      <c r="G14" s="114">
        <f t="shared" si="1"/>
        <v>1</v>
      </c>
    </row>
    <row r="15" spans="1:7" x14ac:dyDescent="0.35">
      <c r="B15" s="145" t="s">
        <v>26</v>
      </c>
      <c r="C15" s="145"/>
      <c r="D15" s="145"/>
      <c r="E15" s="145"/>
      <c r="F15" s="145"/>
      <c r="G15" s="145"/>
    </row>
    <row r="16" spans="1:7" s="44" customFormat="1" ht="15.75" x14ac:dyDescent="0.3">
      <c r="A16" s="43"/>
      <c r="B16" s="80" t="s">
        <v>42</v>
      </c>
      <c r="C16" s="80"/>
      <c r="D16" s="80"/>
      <c r="E16" s="80"/>
      <c r="F16" s="80"/>
      <c r="G16" s="80"/>
    </row>
  </sheetData>
  <mergeCells count="2">
    <mergeCell ref="B3:G3"/>
    <mergeCell ref="B15:G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Normal="100" zoomScaleSheetLayoutView="130" workbookViewId="0">
      <selection activeCell="B15" sqref="B15"/>
    </sheetView>
  </sheetViews>
  <sheetFormatPr baseColWidth="10" defaultColWidth="10.85546875" defaultRowHeight="18" x14ac:dyDescent="0.35"/>
  <cols>
    <col min="1" max="1" width="4.5703125" style="35" customWidth="1"/>
    <col min="2" max="2" width="17.140625" style="36" customWidth="1"/>
    <col min="3" max="3" width="15" style="36" bestFit="1" customWidth="1"/>
    <col min="4" max="18" width="11.7109375" style="36" customWidth="1"/>
    <col min="19" max="19" width="12.7109375" style="36" customWidth="1"/>
    <col min="20" max="16384" width="10.85546875" style="36"/>
  </cols>
  <sheetData>
    <row r="1" spans="1:13" ht="18.75" x14ac:dyDescent="0.35">
      <c r="B1" s="11" t="s">
        <v>36</v>
      </c>
      <c r="H1" s="37"/>
      <c r="I1" s="37"/>
      <c r="J1" s="37"/>
      <c r="K1" s="37"/>
      <c r="L1" s="37"/>
      <c r="M1" s="37"/>
    </row>
    <row r="2" spans="1:13" s="39" customFormat="1" ht="18.75" x14ac:dyDescent="0.25">
      <c r="A2" s="38"/>
      <c r="B2" s="56" t="s">
        <v>38</v>
      </c>
      <c r="C2" s="57"/>
      <c r="D2" s="57"/>
      <c r="E2" s="57"/>
      <c r="F2" s="58"/>
      <c r="G2" s="58"/>
      <c r="H2" s="58"/>
    </row>
    <row r="3" spans="1:13" ht="18" customHeight="1" x14ac:dyDescent="0.35">
      <c r="B3" s="143" t="s">
        <v>49</v>
      </c>
      <c r="C3" s="143"/>
      <c r="D3" s="143"/>
      <c r="E3" s="143"/>
      <c r="F3" s="143"/>
      <c r="G3" s="144"/>
      <c r="H3" s="59"/>
    </row>
    <row r="4" spans="1:13" ht="18" customHeight="1" x14ac:dyDescent="0.35">
      <c r="B4" s="59"/>
      <c r="C4" s="59"/>
      <c r="D4" s="59"/>
      <c r="E4" s="59"/>
      <c r="F4" s="59"/>
      <c r="G4" s="59"/>
      <c r="H4" s="59"/>
    </row>
    <row r="5" spans="1:13" ht="18" customHeight="1" x14ac:dyDescent="0.35">
      <c r="B5" s="59"/>
      <c r="C5" s="59"/>
      <c r="D5" s="59"/>
      <c r="E5" s="59"/>
      <c r="F5" s="59"/>
      <c r="G5" s="59"/>
      <c r="H5" s="59"/>
    </row>
    <row r="6" spans="1:13" s="39" customFormat="1" ht="18" customHeight="1" x14ac:dyDescent="0.25">
      <c r="A6" s="41"/>
      <c r="B6" s="58"/>
      <c r="C6" s="60"/>
      <c r="D6" s="58"/>
      <c r="E6" s="58"/>
      <c r="F6" s="58"/>
      <c r="G6" s="58"/>
      <c r="H6" s="58"/>
    </row>
    <row r="7" spans="1:13" s="39" customFormat="1" ht="18" customHeight="1" x14ac:dyDescent="0.25">
      <c r="A7" s="41"/>
      <c r="B7" s="58"/>
      <c r="C7" s="60"/>
      <c r="D7" s="58"/>
      <c r="E7" s="58"/>
      <c r="F7" s="58"/>
      <c r="G7" s="58"/>
      <c r="H7" s="58"/>
    </row>
    <row r="8" spans="1:13" s="39" customFormat="1" ht="18" customHeight="1" x14ac:dyDescent="0.25">
      <c r="A8" s="41"/>
      <c r="B8" s="58"/>
      <c r="C8" s="60"/>
      <c r="D8" s="58"/>
      <c r="E8" s="58"/>
      <c r="F8" s="58"/>
      <c r="G8" s="58"/>
      <c r="H8" s="58"/>
    </row>
    <row r="9" spans="1:13" s="39" customFormat="1" ht="18" customHeight="1" x14ac:dyDescent="0.25">
      <c r="A9" s="41"/>
      <c r="B9" s="58"/>
      <c r="C9" s="60"/>
      <c r="D9" s="58"/>
      <c r="E9" s="58"/>
      <c r="F9" s="58"/>
      <c r="G9" s="58"/>
      <c r="H9" s="58"/>
    </row>
    <row r="10" spans="1:13" s="39" customFormat="1" ht="18" customHeight="1" x14ac:dyDescent="0.25">
      <c r="A10" s="41"/>
      <c r="B10" s="58"/>
      <c r="C10" s="60"/>
      <c r="D10" s="58"/>
      <c r="E10" s="58"/>
      <c r="F10" s="58"/>
      <c r="G10" s="58"/>
      <c r="H10" s="58"/>
    </row>
    <row r="11" spans="1:13" s="39" customFormat="1" ht="18" customHeight="1" x14ac:dyDescent="0.25">
      <c r="A11" s="38"/>
      <c r="B11" s="58"/>
      <c r="C11" s="60"/>
      <c r="D11" s="58"/>
      <c r="E11" s="58"/>
      <c r="F11" s="58"/>
      <c r="G11" s="58"/>
      <c r="H11" s="58"/>
    </row>
    <row r="12" spans="1:13" s="39" customFormat="1" ht="18" customHeight="1" x14ac:dyDescent="0.25">
      <c r="A12" s="38"/>
      <c r="B12" s="58"/>
      <c r="C12" s="60"/>
      <c r="D12" s="58"/>
      <c r="E12" s="58"/>
      <c r="F12" s="58"/>
      <c r="G12" s="58"/>
      <c r="H12" s="58"/>
    </row>
    <row r="13" spans="1:13" s="39" customFormat="1" ht="18" customHeight="1" x14ac:dyDescent="0.25">
      <c r="A13" s="38"/>
      <c r="B13" s="58"/>
      <c r="C13" s="60"/>
      <c r="D13" s="58"/>
      <c r="E13" s="58"/>
      <c r="F13" s="58"/>
      <c r="G13" s="58"/>
      <c r="H13" s="58"/>
    </row>
    <row r="14" spans="1:13" s="39" customFormat="1" ht="18" customHeight="1" x14ac:dyDescent="0.25">
      <c r="A14" s="38"/>
      <c r="B14" s="58"/>
      <c r="C14" s="60"/>
      <c r="D14" s="58"/>
      <c r="E14" s="58"/>
      <c r="F14" s="58"/>
      <c r="G14" s="58"/>
      <c r="H14" s="58"/>
    </row>
    <row r="15" spans="1:13" ht="18" customHeight="1" x14ac:dyDescent="0.35">
      <c r="B15" s="61" t="s">
        <v>75</v>
      </c>
      <c r="C15" s="62"/>
      <c r="D15" s="59"/>
      <c r="E15" s="59"/>
      <c r="F15" s="59"/>
      <c r="G15" s="59"/>
      <c r="H15" s="59"/>
    </row>
    <row r="16" spans="1:13" s="44" customFormat="1" ht="15.75" x14ac:dyDescent="0.3">
      <c r="A16" s="43"/>
      <c r="I16" s="45"/>
      <c r="J16" s="45"/>
      <c r="K16" s="45"/>
      <c r="L16" s="45"/>
      <c r="M16" s="46"/>
    </row>
    <row r="17" spans="2:19" x14ac:dyDescent="0.35">
      <c r="B17" s="47" t="s">
        <v>5</v>
      </c>
      <c r="C17" s="86">
        <v>2010</v>
      </c>
      <c r="D17" s="86">
        <v>2011</v>
      </c>
      <c r="E17" s="86">
        <v>2012</v>
      </c>
      <c r="F17" s="86">
        <v>2013</v>
      </c>
      <c r="G17" s="86">
        <v>2014</v>
      </c>
      <c r="H17" s="86">
        <v>2015</v>
      </c>
      <c r="I17" s="86">
        <v>2016</v>
      </c>
      <c r="J17" s="86">
        <v>2017</v>
      </c>
      <c r="K17" s="86">
        <v>2018</v>
      </c>
      <c r="L17" s="86">
        <v>2019</v>
      </c>
      <c r="M17" s="86">
        <v>2020</v>
      </c>
      <c r="N17" s="86">
        <v>2021</v>
      </c>
      <c r="O17" s="86">
        <v>2022</v>
      </c>
      <c r="P17" s="86">
        <v>2023</v>
      </c>
      <c r="Q17" s="86">
        <v>2024</v>
      </c>
    </row>
    <row r="18" spans="2:19" x14ac:dyDescent="0.35">
      <c r="B18" s="48" t="s">
        <v>0</v>
      </c>
      <c r="C18" s="49">
        <v>4911</v>
      </c>
      <c r="D18" s="49">
        <v>5520</v>
      </c>
      <c r="E18" s="49">
        <v>6150</v>
      </c>
      <c r="F18" s="49">
        <v>4805</v>
      </c>
      <c r="G18" s="49">
        <v>5700</v>
      </c>
      <c r="H18" s="49">
        <v>6800</v>
      </c>
      <c r="I18" s="49">
        <v>7500</v>
      </c>
      <c r="J18" s="49">
        <v>8140</v>
      </c>
      <c r="K18" s="49">
        <v>8730</v>
      </c>
      <c r="L18" s="49">
        <v>10660</v>
      </c>
      <c r="M18" s="49">
        <v>11983</v>
      </c>
      <c r="N18" s="49">
        <v>8750</v>
      </c>
      <c r="O18" s="49">
        <v>11170</v>
      </c>
      <c r="P18" s="49">
        <v>11600</v>
      </c>
      <c r="Q18" s="49">
        <v>15020</v>
      </c>
    </row>
    <row r="19" spans="2:19" x14ac:dyDescent="0.35">
      <c r="B19" s="50" t="s">
        <v>1</v>
      </c>
      <c r="C19" s="51">
        <v>10985</v>
      </c>
      <c r="D19" s="51">
        <v>12505</v>
      </c>
      <c r="E19" s="51">
        <v>14380</v>
      </c>
      <c r="F19" s="51">
        <v>12300</v>
      </c>
      <c r="G19" s="51">
        <v>13500</v>
      </c>
      <c r="H19" s="51">
        <v>16100</v>
      </c>
      <c r="I19" s="51">
        <v>18000</v>
      </c>
      <c r="J19" s="51">
        <v>20140</v>
      </c>
      <c r="K19" s="51">
        <v>21460</v>
      </c>
      <c r="L19" s="51">
        <v>24000</v>
      </c>
      <c r="M19" s="51">
        <v>28672</v>
      </c>
      <c r="N19" s="51">
        <v>18990</v>
      </c>
      <c r="O19" s="51">
        <v>26230</v>
      </c>
      <c r="P19" s="51">
        <v>26650</v>
      </c>
      <c r="Q19" s="51">
        <v>31345</v>
      </c>
    </row>
    <row r="20" spans="2:19" x14ac:dyDescent="0.35">
      <c r="B20" s="48" t="s">
        <v>2</v>
      </c>
      <c r="C20" s="49">
        <v>4</v>
      </c>
      <c r="D20" s="49">
        <v>6</v>
      </c>
      <c r="E20" s="49">
        <v>7</v>
      </c>
      <c r="F20" s="49">
        <v>5</v>
      </c>
      <c r="G20" s="49">
        <v>5</v>
      </c>
      <c r="H20" s="49">
        <v>5</v>
      </c>
      <c r="I20" s="49">
        <v>15</v>
      </c>
      <c r="J20" s="49">
        <v>35</v>
      </c>
      <c r="K20" s="49">
        <v>40</v>
      </c>
      <c r="L20" s="49">
        <v>60</v>
      </c>
      <c r="M20" s="49">
        <v>90</v>
      </c>
      <c r="N20" s="49">
        <v>25</v>
      </c>
      <c r="O20" s="49">
        <v>60</v>
      </c>
      <c r="P20" s="49">
        <v>100</v>
      </c>
      <c r="Q20" s="49">
        <v>150</v>
      </c>
    </row>
    <row r="21" spans="2:19" x14ac:dyDescent="0.35">
      <c r="B21" s="50" t="s">
        <v>3</v>
      </c>
      <c r="C21" s="51">
        <v>223</v>
      </c>
      <c r="D21" s="51">
        <v>354</v>
      </c>
      <c r="E21" s="51">
        <v>393</v>
      </c>
      <c r="F21" s="51">
        <v>310</v>
      </c>
      <c r="G21" s="51">
        <v>360</v>
      </c>
      <c r="H21" s="51">
        <v>460</v>
      </c>
      <c r="I21" s="51">
        <v>530</v>
      </c>
      <c r="J21" s="51">
        <v>840</v>
      </c>
      <c r="K21" s="51">
        <v>910</v>
      </c>
      <c r="L21" s="51">
        <v>1175</v>
      </c>
      <c r="M21" s="51">
        <v>2089</v>
      </c>
      <c r="N21" s="51">
        <v>1090</v>
      </c>
      <c r="O21" s="51">
        <v>1630</v>
      </c>
      <c r="P21" s="51">
        <v>1710</v>
      </c>
      <c r="Q21" s="51">
        <v>3000</v>
      </c>
    </row>
    <row r="22" spans="2:19" x14ac:dyDescent="0.35">
      <c r="B22" s="52" t="s">
        <v>4</v>
      </c>
      <c r="C22" s="53">
        <v>18065</v>
      </c>
      <c r="D22" s="53">
        <v>20635</v>
      </c>
      <c r="E22" s="53">
        <v>22478</v>
      </c>
      <c r="F22" s="53">
        <v>21000</v>
      </c>
      <c r="G22" s="53">
        <v>22800</v>
      </c>
      <c r="H22" s="53">
        <v>25900</v>
      </c>
      <c r="I22" s="53">
        <v>28700</v>
      </c>
      <c r="J22" s="53">
        <v>31420</v>
      </c>
      <c r="K22" s="53">
        <v>33670</v>
      </c>
      <c r="L22" s="53">
        <v>37420</v>
      </c>
      <c r="M22" s="53">
        <v>42288</v>
      </c>
      <c r="N22" s="53">
        <v>27060</v>
      </c>
      <c r="O22" s="53">
        <v>35330</v>
      </c>
      <c r="P22" s="53">
        <v>36200</v>
      </c>
      <c r="Q22" s="53">
        <v>43700</v>
      </c>
    </row>
    <row r="23" spans="2:19" x14ac:dyDescent="0.35">
      <c r="B23" s="63" t="s">
        <v>8</v>
      </c>
      <c r="C23" s="64">
        <f>SUM(C18:C22)</f>
        <v>34188</v>
      </c>
      <c r="D23" s="64">
        <f t="shared" ref="D23:Q23" si="0">SUM(D18:D22)</f>
        <v>39020</v>
      </c>
      <c r="E23" s="64">
        <f t="shared" si="0"/>
        <v>43408</v>
      </c>
      <c r="F23" s="64">
        <f t="shared" si="0"/>
        <v>38420</v>
      </c>
      <c r="G23" s="64">
        <f t="shared" si="0"/>
        <v>42365</v>
      </c>
      <c r="H23" s="64">
        <f t="shared" si="0"/>
        <v>49265</v>
      </c>
      <c r="I23" s="64">
        <f t="shared" si="0"/>
        <v>54745</v>
      </c>
      <c r="J23" s="64">
        <f t="shared" si="0"/>
        <v>60575</v>
      </c>
      <c r="K23" s="64">
        <f t="shared" si="0"/>
        <v>64810</v>
      </c>
      <c r="L23" s="64">
        <f t="shared" si="0"/>
        <v>73315</v>
      </c>
      <c r="M23" s="64">
        <f t="shared" si="0"/>
        <v>85122</v>
      </c>
      <c r="N23" s="64">
        <f t="shared" si="0"/>
        <v>55915</v>
      </c>
      <c r="O23" s="64">
        <f t="shared" si="0"/>
        <v>74420</v>
      </c>
      <c r="P23" s="64">
        <f t="shared" si="0"/>
        <v>76260</v>
      </c>
      <c r="Q23" s="64">
        <f t="shared" si="0"/>
        <v>93215</v>
      </c>
    </row>
    <row r="24" spans="2:19" x14ac:dyDescent="0.35">
      <c r="B24" s="63" t="s">
        <v>39</v>
      </c>
      <c r="C24" s="65">
        <v>55164</v>
      </c>
      <c r="D24" s="66">
        <v>61114</v>
      </c>
      <c r="E24" s="66">
        <v>67714</v>
      </c>
      <c r="F24" s="66">
        <v>60991</v>
      </c>
      <c r="G24" s="66">
        <v>66890</v>
      </c>
      <c r="H24" s="66">
        <v>79258</v>
      </c>
      <c r="I24" s="66">
        <v>88699</v>
      </c>
      <c r="J24" s="65">
        <v>98429</v>
      </c>
      <c r="K24" s="66">
        <v>106278</v>
      </c>
      <c r="L24" s="66">
        <v>122165</v>
      </c>
      <c r="M24" s="66">
        <v>142129</v>
      </c>
      <c r="N24" s="66">
        <v>112552</v>
      </c>
      <c r="O24" s="66">
        <v>127771</v>
      </c>
      <c r="P24" s="66">
        <v>131185</v>
      </c>
      <c r="Q24" s="65">
        <v>158288</v>
      </c>
    </row>
    <row r="25" spans="2:19" x14ac:dyDescent="0.35">
      <c r="B25" s="67" t="s">
        <v>34</v>
      </c>
      <c r="C25" s="68">
        <f>C23/C24</f>
        <v>0.61975201218185771</v>
      </c>
      <c r="D25" s="68">
        <f t="shared" ref="D25:I25" si="1">D23/D24</f>
        <v>0.63847890826979092</v>
      </c>
      <c r="E25" s="68">
        <f t="shared" si="1"/>
        <v>0.64104911835071032</v>
      </c>
      <c r="F25" s="68">
        <f t="shared" si="1"/>
        <v>0.6299290059189061</v>
      </c>
      <c r="G25" s="68">
        <f t="shared" si="1"/>
        <v>0.63335326655703394</v>
      </c>
      <c r="H25" s="68">
        <f t="shared" si="1"/>
        <v>0.62157763254182541</v>
      </c>
      <c r="I25" s="68">
        <f t="shared" si="1"/>
        <v>0.61719974295087876</v>
      </c>
      <c r="J25" s="68">
        <f>J23/J24</f>
        <v>0.61541822023996995</v>
      </c>
      <c r="K25" s="68">
        <f t="shared" ref="K25:Q25" si="2">K23/K24</f>
        <v>0.60981576619808431</v>
      </c>
      <c r="L25" s="68">
        <f t="shared" si="2"/>
        <v>0.6001309704088732</v>
      </c>
      <c r="M25" s="68">
        <f t="shared" si="2"/>
        <v>0.59890662707821762</v>
      </c>
      <c r="N25" s="68">
        <f t="shared" si="2"/>
        <v>0.4967925936456038</v>
      </c>
      <c r="O25" s="68">
        <f t="shared" si="2"/>
        <v>0.5824482863873649</v>
      </c>
      <c r="P25" s="68">
        <f t="shared" si="2"/>
        <v>0.58131646148568816</v>
      </c>
      <c r="Q25" s="68">
        <f t="shared" si="2"/>
        <v>0.58889492570504398</v>
      </c>
    </row>
    <row r="26" spans="2:19" x14ac:dyDescent="0.35">
      <c r="B26" s="54" t="s">
        <v>79</v>
      </c>
      <c r="C26" s="40"/>
      <c r="D26" s="40"/>
      <c r="E26" s="40"/>
      <c r="F26" s="55"/>
      <c r="G26" s="42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35"/>
      <c r="S26" s="35"/>
    </row>
  </sheetData>
  <mergeCells count="1"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topLeftCell="B1" zoomScale="110" zoomScaleNormal="110" workbookViewId="0">
      <selection activeCell="B9" sqref="B9"/>
    </sheetView>
  </sheetViews>
  <sheetFormatPr baseColWidth="10" defaultRowHeight="15" x14ac:dyDescent="0.25"/>
  <cols>
    <col min="1" max="1" width="7.42578125" customWidth="1"/>
    <col min="2" max="2" width="14.28515625" customWidth="1"/>
    <col min="3" max="3" width="13.28515625" customWidth="1"/>
    <col min="4" max="4" width="10.7109375" customWidth="1"/>
    <col min="5" max="5" width="13.28515625" customWidth="1"/>
    <col min="6" max="6" width="10.7109375" customWidth="1"/>
    <col min="7" max="7" width="13.28515625" customWidth="1"/>
    <col min="8" max="8" width="10.7109375" customWidth="1"/>
    <col min="9" max="9" width="13.28515625" customWidth="1"/>
    <col min="10" max="10" width="10.7109375" customWidth="1"/>
    <col min="12" max="12" width="13.28515625" customWidth="1"/>
    <col min="14" max="14" width="10.7109375" customWidth="1"/>
    <col min="16" max="16" width="10.7109375" customWidth="1"/>
    <col min="18" max="18" width="10.7109375" customWidth="1"/>
    <col min="20" max="20" width="10.7109375" customWidth="1"/>
  </cols>
  <sheetData>
    <row r="2" spans="2:10" ht="18" x14ac:dyDescent="0.35">
      <c r="B2" s="6" t="s">
        <v>76</v>
      </c>
    </row>
    <row r="3" spans="2:10" ht="36" customHeight="1" x14ac:dyDescent="0.25">
      <c r="B3" s="146" t="s">
        <v>77</v>
      </c>
      <c r="C3" s="146"/>
      <c r="D3" s="146"/>
      <c r="E3" s="146"/>
      <c r="F3" s="146"/>
      <c r="G3" s="146"/>
      <c r="H3" s="146"/>
      <c r="I3" s="146"/>
      <c r="J3" s="146"/>
    </row>
    <row r="4" spans="2:10" ht="18.75" thickBot="1" x14ac:dyDescent="0.4">
      <c r="B4" s="3"/>
      <c r="C4" s="3"/>
      <c r="D4" s="3"/>
      <c r="E4" s="3"/>
      <c r="F4" s="3"/>
      <c r="G4" s="3"/>
    </row>
    <row r="5" spans="2:10" ht="18.75" x14ac:dyDescent="0.35">
      <c r="B5" s="81"/>
      <c r="C5" s="147" t="s">
        <v>14</v>
      </c>
      <c r="D5" s="148"/>
      <c r="E5" s="148"/>
      <c r="F5" s="149"/>
      <c r="G5" s="147" t="s">
        <v>78</v>
      </c>
      <c r="H5" s="148"/>
      <c r="I5" s="148"/>
      <c r="J5" s="149"/>
    </row>
    <row r="6" spans="2:10" ht="18.75" x14ac:dyDescent="0.35">
      <c r="B6" s="81"/>
      <c r="C6" s="117">
        <v>2015</v>
      </c>
      <c r="D6" s="83">
        <v>2018</v>
      </c>
      <c r="E6" s="82">
        <v>2021</v>
      </c>
      <c r="F6" s="118">
        <v>2024</v>
      </c>
      <c r="G6" s="117">
        <v>2015</v>
      </c>
      <c r="H6" s="83">
        <v>2018</v>
      </c>
      <c r="I6" s="82">
        <v>2021</v>
      </c>
      <c r="J6" s="118">
        <v>2024</v>
      </c>
    </row>
    <row r="7" spans="2:10" ht="20.100000000000001" customHeight="1" x14ac:dyDescent="0.25">
      <c r="B7" s="119" t="s">
        <v>8</v>
      </c>
      <c r="C7" s="120">
        <v>106.28</v>
      </c>
      <c r="D7" s="121">
        <v>184.53</v>
      </c>
      <c r="E7" s="121">
        <v>516.37</v>
      </c>
      <c r="F7" s="122">
        <v>930.54</v>
      </c>
      <c r="G7" s="123">
        <v>12</v>
      </c>
      <c r="H7" s="124">
        <v>22</v>
      </c>
      <c r="I7" s="124">
        <v>75</v>
      </c>
      <c r="J7" s="125">
        <v>142</v>
      </c>
    </row>
    <row r="8" spans="2:10" ht="20.100000000000001" customHeight="1" thickBot="1" x14ac:dyDescent="0.4">
      <c r="B8" s="119" t="s">
        <v>39</v>
      </c>
      <c r="C8" s="126">
        <v>222.07</v>
      </c>
      <c r="D8" s="127">
        <v>369.89</v>
      </c>
      <c r="E8" s="127">
        <v>891.57</v>
      </c>
      <c r="F8" s="128">
        <v>1732.48</v>
      </c>
      <c r="G8" s="126">
        <v>22</v>
      </c>
      <c r="H8" s="129">
        <v>37</v>
      </c>
      <c r="I8" s="129">
        <v>137</v>
      </c>
      <c r="J8" s="130">
        <v>299</v>
      </c>
    </row>
    <row r="9" spans="2:10" x14ac:dyDescent="0.25">
      <c r="B9" s="131" t="s">
        <v>46</v>
      </c>
      <c r="C9" s="131"/>
      <c r="D9" s="131"/>
      <c r="E9" s="131"/>
    </row>
  </sheetData>
  <mergeCells count="3">
    <mergeCell ref="B3:J3"/>
    <mergeCell ref="C5:F5"/>
    <mergeCell ref="G5:J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zoomScale="120" zoomScaleNormal="120" workbookViewId="0"/>
  </sheetViews>
  <sheetFormatPr baseColWidth="10" defaultRowHeight="15" x14ac:dyDescent="0.25"/>
  <cols>
    <col min="2" max="2" width="51.140625" customWidth="1"/>
    <col min="3" max="6" width="15.7109375" customWidth="1"/>
    <col min="7" max="7" width="16.7109375" customWidth="1"/>
    <col min="8" max="8" width="19.28515625" customWidth="1"/>
  </cols>
  <sheetData>
    <row r="2" spans="2:8" s="3" customFormat="1" ht="18" x14ac:dyDescent="0.35">
      <c r="B2" s="6" t="s">
        <v>52</v>
      </c>
    </row>
    <row r="3" spans="2:8" s="3" customFormat="1" ht="18" x14ac:dyDescent="0.35">
      <c r="B3" s="3" t="s">
        <v>53</v>
      </c>
    </row>
    <row r="4" spans="2:8" s="3" customFormat="1" ht="18" x14ac:dyDescent="0.35"/>
    <row r="5" spans="2:8" s="3" customFormat="1" ht="18" x14ac:dyDescent="0.35">
      <c r="C5" s="150" t="s">
        <v>7</v>
      </c>
      <c r="D5" s="150"/>
      <c r="E5" s="150" t="s">
        <v>54</v>
      </c>
      <c r="F5" s="150"/>
    </row>
    <row r="6" spans="2:8" s="3" customFormat="1" ht="20.45" customHeight="1" x14ac:dyDescent="0.35">
      <c r="B6" s="9" t="s">
        <v>55</v>
      </c>
      <c r="C6" s="84" t="s">
        <v>11</v>
      </c>
      <c r="D6" s="84" t="s">
        <v>12</v>
      </c>
      <c r="E6" s="84">
        <v>2010</v>
      </c>
      <c r="F6" s="84">
        <v>2020</v>
      </c>
    </row>
    <row r="7" spans="2:8" s="3" customFormat="1" ht="18" x14ac:dyDescent="0.35">
      <c r="B7" s="10" t="s">
        <v>16</v>
      </c>
      <c r="C7" s="87">
        <v>1304</v>
      </c>
      <c r="D7" s="88">
        <v>2615</v>
      </c>
      <c r="E7" s="89">
        <v>18649.03</v>
      </c>
      <c r="F7" s="90">
        <v>54562.879999999997</v>
      </c>
      <c r="H7" s="7"/>
    </row>
    <row r="8" spans="2:8" s="3" customFormat="1" ht="18" x14ac:dyDescent="0.35">
      <c r="B8" s="10" t="s">
        <v>17</v>
      </c>
      <c r="C8" s="87">
        <v>837</v>
      </c>
      <c r="D8" s="88">
        <v>1082</v>
      </c>
      <c r="E8" s="89">
        <v>8920.9199999999928</v>
      </c>
      <c r="F8" s="88">
        <v>17409.580000000002</v>
      </c>
    </row>
    <row r="9" spans="2:8" s="3" customFormat="1" ht="18" x14ac:dyDescent="0.35">
      <c r="B9" s="10" t="s">
        <v>18</v>
      </c>
      <c r="C9" s="87">
        <v>538</v>
      </c>
      <c r="D9" s="88">
        <v>690</v>
      </c>
      <c r="E9" s="89">
        <v>5305.4100000000026</v>
      </c>
      <c r="F9" s="90">
        <v>9304.8799999999992</v>
      </c>
    </row>
    <row r="10" spans="2:8" s="3" customFormat="1" ht="18" x14ac:dyDescent="0.35">
      <c r="B10" s="10" t="s">
        <v>19</v>
      </c>
      <c r="C10" s="87">
        <v>98</v>
      </c>
      <c r="D10" s="88">
        <v>249</v>
      </c>
      <c r="E10" s="89">
        <v>615.37</v>
      </c>
      <c r="F10" s="90">
        <v>2538.46</v>
      </c>
    </row>
    <row r="11" spans="2:8" s="3" customFormat="1" ht="18" x14ac:dyDescent="0.35">
      <c r="B11" s="10" t="s">
        <v>20</v>
      </c>
      <c r="C11" s="87">
        <v>46</v>
      </c>
      <c r="D11" s="88">
        <v>62</v>
      </c>
      <c r="E11" s="89">
        <v>296.49000000000012</v>
      </c>
      <c r="F11" s="90">
        <v>520.79999999999995</v>
      </c>
    </row>
    <row r="12" spans="2:8" s="3" customFormat="1" ht="18" x14ac:dyDescent="0.35">
      <c r="B12" s="10" t="s">
        <v>21</v>
      </c>
      <c r="C12" s="87">
        <v>6</v>
      </c>
      <c r="D12" s="88">
        <v>25</v>
      </c>
      <c r="E12" s="89">
        <v>48</v>
      </c>
      <c r="F12" s="88">
        <v>127</v>
      </c>
    </row>
    <row r="13" spans="2:8" s="3" customFormat="1" ht="18" x14ac:dyDescent="0.35">
      <c r="B13" s="91" t="s">
        <v>22</v>
      </c>
      <c r="C13" s="87">
        <v>14</v>
      </c>
      <c r="D13" s="88">
        <v>14</v>
      </c>
      <c r="E13" s="89">
        <v>150.48999999999998</v>
      </c>
      <c r="F13" s="88">
        <v>138.31</v>
      </c>
    </row>
    <row r="14" spans="2:8" s="3" customFormat="1" ht="18" x14ac:dyDescent="0.35">
      <c r="B14" s="10" t="s">
        <v>56</v>
      </c>
      <c r="C14" s="87">
        <v>12</v>
      </c>
      <c r="D14" s="88">
        <v>6</v>
      </c>
      <c r="E14" s="89">
        <v>84</v>
      </c>
      <c r="F14" s="88">
        <v>55</v>
      </c>
    </row>
    <row r="15" spans="2:8" s="3" customFormat="1" ht="18" x14ac:dyDescent="0.35">
      <c r="B15" s="10" t="s">
        <v>23</v>
      </c>
      <c r="C15" s="87">
        <v>9</v>
      </c>
      <c r="D15" s="88">
        <v>11</v>
      </c>
      <c r="E15" s="89">
        <v>62.1</v>
      </c>
      <c r="F15" s="90">
        <v>205.86</v>
      </c>
    </row>
    <row r="16" spans="2:8" s="3" customFormat="1" ht="18" x14ac:dyDescent="0.35">
      <c r="B16" s="10" t="s">
        <v>57</v>
      </c>
      <c r="C16" s="92">
        <v>7</v>
      </c>
      <c r="D16" s="93">
        <v>23</v>
      </c>
      <c r="E16" s="94">
        <v>57</v>
      </c>
      <c r="F16" s="95">
        <v>258</v>
      </c>
    </row>
    <row r="17" spans="2:6" s="3" customFormat="1" ht="18" x14ac:dyDescent="0.35">
      <c r="B17" s="96" t="s">
        <v>58</v>
      </c>
      <c r="C17" s="97">
        <v>2871</v>
      </c>
      <c r="D17" s="97">
        <v>4777</v>
      </c>
      <c r="E17" s="97">
        <v>34189</v>
      </c>
      <c r="F17" s="97">
        <v>85121</v>
      </c>
    </row>
    <row r="18" spans="2:6" x14ac:dyDescent="0.25">
      <c r="B18" s="98" t="s">
        <v>59</v>
      </c>
      <c r="C18" s="98"/>
      <c r="D18" s="98"/>
      <c r="E18" s="98"/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zoomScaleNormal="100" workbookViewId="0">
      <selection activeCell="O16" sqref="O16"/>
    </sheetView>
  </sheetViews>
  <sheetFormatPr baseColWidth="10" defaultColWidth="10.85546875" defaultRowHeight="18" x14ac:dyDescent="0.35"/>
  <cols>
    <col min="1" max="1" width="10.85546875" style="3"/>
    <col min="2" max="2" width="10.85546875" style="3" customWidth="1"/>
    <col min="3" max="13" width="10.85546875" style="3"/>
    <col min="14" max="14" width="23.7109375" style="3" customWidth="1"/>
    <col min="15" max="16384" width="10.85546875" style="3"/>
  </cols>
  <sheetData>
    <row r="2" spans="2:18" x14ac:dyDescent="0.35">
      <c r="B2" s="6" t="s">
        <v>62</v>
      </c>
    </row>
    <row r="3" spans="2:18" x14ac:dyDescent="0.35">
      <c r="B3" s="3" t="s">
        <v>63</v>
      </c>
    </row>
    <row r="4" spans="2:18" x14ac:dyDescent="0.35">
      <c r="N4" s="151"/>
      <c r="O4" s="151"/>
      <c r="P4" s="151"/>
      <c r="Q4" s="151"/>
      <c r="R4" s="151"/>
    </row>
    <row r="5" spans="2:18" ht="17.45" customHeight="1" x14ac:dyDescent="0.35">
      <c r="N5" s="5"/>
      <c r="O5" s="152" t="s">
        <v>7</v>
      </c>
      <c r="P5" s="153"/>
    </row>
    <row r="6" spans="2:18" x14ac:dyDescent="0.35">
      <c r="N6" s="4"/>
      <c r="O6" s="99">
        <v>2010</v>
      </c>
      <c r="P6" s="99">
        <v>2020</v>
      </c>
    </row>
    <row r="7" spans="2:18" x14ac:dyDescent="0.35">
      <c r="N7" s="100" t="s">
        <v>64</v>
      </c>
      <c r="O7" s="100">
        <v>2871</v>
      </c>
      <c r="P7" s="100">
        <v>4777</v>
      </c>
    </row>
    <row r="8" spans="2:18" x14ac:dyDescent="0.35">
      <c r="N8" s="101" t="s">
        <v>65</v>
      </c>
      <c r="O8" s="101">
        <v>8</v>
      </c>
      <c r="P8" s="101">
        <v>76</v>
      </c>
    </row>
    <row r="9" spans="2:18" x14ac:dyDescent="0.35">
      <c r="N9" s="101" t="s">
        <v>66</v>
      </c>
      <c r="O9" s="101">
        <v>227</v>
      </c>
      <c r="P9" s="101">
        <v>540</v>
      </c>
    </row>
    <row r="10" spans="2:18" x14ac:dyDescent="0.35">
      <c r="N10" s="101" t="s">
        <v>67</v>
      </c>
      <c r="O10" s="101">
        <v>1264</v>
      </c>
      <c r="P10" s="101">
        <v>1817</v>
      </c>
    </row>
    <row r="11" spans="2:18" x14ac:dyDescent="0.35">
      <c r="N11" s="101" t="s">
        <v>68</v>
      </c>
      <c r="O11" s="101">
        <v>1372</v>
      </c>
      <c r="P11" s="101">
        <v>2344</v>
      </c>
    </row>
    <row r="12" spans="2:18" x14ac:dyDescent="0.35">
      <c r="N12" s="154" t="s">
        <v>69</v>
      </c>
      <c r="O12" s="154"/>
      <c r="P12" s="154"/>
    </row>
    <row r="22" spans="2:10" ht="15.6" customHeight="1" x14ac:dyDescent="0.35"/>
    <row r="23" spans="2:10" s="81" customFormat="1" ht="18.75" x14ac:dyDescent="0.35">
      <c r="B23" s="81" t="s">
        <v>70</v>
      </c>
    </row>
    <row r="24" spans="2:10" s="81" customFormat="1" ht="18.75" x14ac:dyDescent="0.35">
      <c r="B24" s="81" t="s">
        <v>71</v>
      </c>
    </row>
    <row r="25" spans="2:10" s="81" customFormat="1" ht="18.75" x14ac:dyDescent="0.35">
      <c r="B25" s="81" t="s">
        <v>72</v>
      </c>
    </row>
    <row r="28" spans="2:10" x14ac:dyDescent="0.35">
      <c r="E28" s="5"/>
      <c r="F28" s="5"/>
      <c r="G28" s="5"/>
      <c r="H28" s="5"/>
      <c r="I28" s="5"/>
      <c r="J28" s="5"/>
    </row>
    <row r="29" spans="2:10" x14ac:dyDescent="0.35">
      <c r="E29" s="5"/>
      <c r="F29" s="5"/>
      <c r="G29" s="5"/>
      <c r="H29" s="5"/>
      <c r="I29" s="5"/>
      <c r="J29" s="5"/>
    </row>
    <row r="30" spans="2:10" x14ac:dyDescent="0.35">
      <c r="E30" s="155"/>
      <c r="F30" s="155"/>
      <c r="G30" s="5"/>
      <c r="H30" s="5"/>
      <c r="I30" s="5"/>
      <c r="J30" s="5"/>
    </row>
    <row r="31" spans="2:10" x14ac:dyDescent="0.35">
      <c r="E31" s="102"/>
      <c r="F31" s="102"/>
      <c r="G31" s="5"/>
      <c r="H31" s="5"/>
      <c r="I31" s="5"/>
      <c r="J31" s="5"/>
    </row>
    <row r="32" spans="2:10" x14ac:dyDescent="0.35">
      <c r="E32" s="103"/>
      <c r="F32" s="103"/>
      <c r="G32" s="5"/>
      <c r="H32" s="5"/>
      <c r="I32" s="5"/>
      <c r="J32" s="5"/>
    </row>
    <row r="33" spans="2:10" x14ac:dyDescent="0.35">
      <c r="E33" s="8"/>
      <c r="F33" s="8"/>
      <c r="G33" s="5"/>
      <c r="H33" s="5"/>
      <c r="I33" s="5"/>
      <c r="J33" s="5"/>
    </row>
    <row r="34" spans="2:10" x14ac:dyDescent="0.35">
      <c r="E34" s="8"/>
      <c r="F34" s="8"/>
      <c r="G34" s="5"/>
      <c r="H34" s="5"/>
      <c r="I34" s="5"/>
      <c r="J34" s="5"/>
    </row>
    <row r="35" spans="2:10" x14ac:dyDescent="0.35">
      <c r="E35" s="8"/>
      <c r="F35" s="8"/>
      <c r="G35" s="5"/>
      <c r="H35" s="5"/>
      <c r="I35" s="5"/>
      <c r="J35" s="5"/>
    </row>
    <row r="36" spans="2:10" x14ac:dyDescent="0.35">
      <c r="B36" s="8"/>
      <c r="C36" s="8"/>
      <c r="D36" s="8"/>
      <c r="E36" s="8"/>
      <c r="F36" s="8"/>
      <c r="G36" s="5"/>
      <c r="H36" s="5"/>
      <c r="I36" s="5"/>
      <c r="J36" s="5"/>
    </row>
    <row r="37" spans="2:10" x14ac:dyDescent="0.35">
      <c r="B37" s="5"/>
      <c r="C37" s="156"/>
      <c r="D37" s="156"/>
      <c r="E37" s="156"/>
      <c r="F37" s="156"/>
      <c r="G37" s="5"/>
      <c r="H37" s="5"/>
      <c r="I37" s="5"/>
      <c r="J37" s="5"/>
    </row>
    <row r="38" spans="2:10" x14ac:dyDescent="0.35">
      <c r="B38" s="85"/>
      <c r="C38" s="85"/>
      <c r="D38" s="85"/>
      <c r="E38" s="85"/>
    </row>
    <row r="39" spans="2:10" x14ac:dyDescent="0.35">
      <c r="B39" s="85"/>
      <c r="C39" s="85"/>
      <c r="D39" s="85"/>
      <c r="E39" s="85"/>
    </row>
    <row r="40" spans="2:10" x14ac:dyDescent="0.35">
      <c r="B40" s="85"/>
      <c r="C40" s="85"/>
      <c r="D40" s="85"/>
      <c r="E40" s="85"/>
    </row>
    <row r="49" spans="4:4" x14ac:dyDescent="0.35">
      <c r="D49" s="104"/>
    </row>
  </sheetData>
  <mergeCells count="5">
    <mergeCell ref="N4:R4"/>
    <mergeCell ref="O5:P5"/>
    <mergeCell ref="N12:P12"/>
    <mergeCell ref="E30:F30"/>
    <mergeCell ref="C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Sommaire</vt:lpstr>
      <vt:lpstr>Prod_Regions_2010-2024</vt:lpstr>
      <vt:lpstr>Surfaces_Dpts_TCAM-Parts</vt:lpstr>
      <vt:lpstr>Surfaces_Dpts_2010-2024</vt:lpstr>
      <vt:lpstr>SurfNb_exp_Bio</vt:lpstr>
      <vt:lpstr>Exploitations_Lin</vt:lpstr>
      <vt:lpstr>Exploitations_Taille</vt:lpstr>
      <vt:lpstr>SurfNb_exp_Bio!Zone_d_impression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GAUTIE</dc:creator>
  <cp:lastModifiedBy>Françoise JACQUESSON</cp:lastModifiedBy>
  <cp:lastPrinted>2023-11-09T09:29:02Z</cp:lastPrinted>
  <dcterms:created xsi:type="dcterms:W3CDTF">2023-10-26T08:01:13Z</dcterms:created>
  <dcterms:modified xsi:type="dcterms:W3CDTF">2026-03-19T14:35:44Z</dcterms:modified>
</cp:coreProperties>
</file>