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7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K:\srise\f-etudes\e-etudes_en_cours\a-Fiches_Filieres\v-Viande_bovine\y-2026\m-maquette\"/>
    </mc:Choice>
  </mc:AlternateContent>
  <xr:revisionPtr revIDLastSave="0" documentId="13_ncr:1_{520DBA0F-17F5-4FFC-89BF-29D2585FAE8A}" xr6:coauthVersionLast="47" xr6:coauthVersionMax="47" xr10:uidLastSave="{00000000-0000-0000-0000-000000000000}"/>
  <bookViews>
    <workbookView xWindow="28680" yWindow="-120" windowWidth="29040" windowHeight="15990" firstSheet="2" activeTab="9" xr2:uid="{00000000-000D-0000-FFFF-FFFF00000000}"/>
  </bookViews>
  <sheets>
    <sheet name="SOMMAIRE" sheetId="1" r:id="rId1"/>
    <sheet name="Cheptel, production" sheetId="2" r:id="rId2"/>
    <sheet name="Classes cheptel par depart." sheetId="23" r:id="rId3"/>
    <sheet name="Cheptel, production par départ." sheetId="8" r:id="rId4"/>
    <sheet name="Bio" sheetId="20" r:id="rId5"/>
    <sheet name="Exploitations" sheetId="12" r:id="rId6"/>
    <sheet name="Emploi" sheetId="22" r:id="rId7"/>
    <sheet name="Indicateurs_eco" sheetId="24" r:id="rId8"/>
    <sheet name="Abattage " sheetId="7" r:id="rId9"/>
    <sheet name="Prix " sheetId="9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6" i="7" l="1"/>
  <c r="E14" i="7" s="1"/>
  <c r="E15" i="7" l="1"/>
  <c r="C38" i="23"/>
  <c r="D38" i="23"/>
  <c r="E38" i="23"/>
  <c r="F38" i="23"/>
  <c r="G38" i="23"/>
  <c r="H38" i="23"/>
  <c r="C37" i="23"/>
  <c r="G37" i="23"/>
  <c r="F37" i="23"/>
  <c r="E37" i="23"/>
  <c r="H37" i="23"/>
  <c r="D37" i="23"/>
  <c r="F8" i="8"/>
  <c r="F9" i="8"/>
  <c r="F10" i="8"/>
  <c r="F11" i="8"/>
  <c r="F7" i="8"/>
  <c r="E8" i="8"/>
  <c r="E9" i="8"/>
  <c r="E10" i="8"/>
  <c r="E11" i="8"/>
  <c r="E7" i="8"/>
  <c r="E65" i="8"/>
  <c r="E64" i="8"/>
  <c r="E67" i="8"/>
  <c r="E70" i="8"/>
  <c r="E71" i="8"/>
  <c r="E68" i="8"/>
  <c r="E69" i="8"/>
  <c r="E73" i="8"/>
  <c r="E72" i="8"/>
  <c r="E79" i="8"/>
  <c r="E74" i="8"/>
  <c r="E82" i="8"/>
  <c r="E78" i="8"/>
  <c r="E76" i="8"/>
  <c r="E80" i="8"/>
  <c r="E75" i="8"/>
  <c r="E77" i="8"/>
  <c r="E104" i="8"/>
  <c r="E81" i="8"/>
  <c r="E83" i="8"/>
  <c r="E113" i="8"/>
  <c r="E84" i="8"/>
  <c r="E85" i="8"/>
  <c r="E86" i="8"/>
  <c r="E92" i="8"/>
  <c r="E97" i="8"/>
  <c r="E87" i="8"/>
  <c r="E98" i="8"/>
  <c r="E122" i="8"/>
  <c r="E105" i="8"/>
  <c r="E91" i="8"/>
  <c r="E96" i="8"/>
  <c r="E88" i="8"/>
  <c r="E89" i="8"/>
  <c r="E94" i="8"/>
  <c r="E90" i="8"/>
  <c r="E114" i="8"/>
  <c r="E93" i="8"/>
  <c r="E108" i="8"/>
  <c r="E95" i="8"/>
  <c r="E99" i="8"/>
  <c r="E100" i="8"/>
  <c r="E102" i="8"/>
  <c r="E101" i="8"/>
  <c r="E103" i="8"/>
  <c r="E107" i="8"/>
  <c r="E115" i="8"/>
  <c r="E112" i="8"/>
  <c r="E106" i="8"/>
  <c r="E109" i="8"/>
  <c r="E110" i="8"/>
  <c r="E111" i="8"/>
  <c r="E117" i="8"/>
  <c r="E127" i="8"/>
  <c r="E137" i="8"/>
  <c r="E119" i="8"/>
  <c r="E136" i="8"/>
  <c r="E116" i="8"/>
  <c r="E134" i="8"/>
  <c r="E118" i="8"/>
  <c r="E121" i="8"/>
  <c r="E128" i="8"/>
  <c r="E120" i="8"/>
  <c r="E125" i="8"/>
  <c r="E133" i="8"/>
  <c r="E123" i="8"/>
  <c r="E124" i="8"/>
  <c r="E126" i="8"/>
  <c r="E129" i="8"/>
  <c r="E130" i="8"/>
  <c r="E132" i="8"/>
  <c r="E131" i="8"/>
  <c r="E135" i="8"/>
  <c r="E139" i="8"/>
  <c r="E141" i="8"/>
  <c r="E146" i="8"/>
  <c r="E138" i="8"/>
  <c r="E142" i="8"/>
  <c r="E140" i="8"/>
  <c r="E143" i="8"/>
  <c r="E144" i="8"/>
  <c r="E145" i="8"/>
  <c r="E148" i="8"/>
  <c r="E149" i="8"/>
  <c r="E147" i="8"/>
  <c r="E150" i="8"/>
  <c r="E151" i="8"/>
  <c r="E152" i="8"/>
  <c r="E153" i="8"/>
  <c r="E154" i="8"/>
  <c r="E155" i="8"/>
  <c r="E156" i="8"/>
  <c r="E157" i="8"/>
  <c r="E158" i="8"/>
  <c r="E66" i="8"/>
  <c r="G47" i="8"/>
  <c r="G48" i="8"/>
  <c r="G49" i="8"/>
  <c r="G50" i="8"/>
  <c r="G51" i="8"/>
  <c r="G52" i="8"/>
  <c r="G53" i="8"/>
  <c r="G54" i="8"/>
  <c r="G55" i="8"/>
  <c r="G56" i="8"/>
  <c r="G57" i="8"/>
  <c r="G58" i="8"/>
  <c r="G59" i="8"/>
  <c r="G46" i="8"/>
  <c r="F47" i="8"/>
  <c r="F48" i="8"/>
  <c r="F49" i="8"/>
  <c r="F50" i="8"/>
  <c r="F51" i="8"/>
  <c r="F52" i="8"/>
  <c r="F53" i="8"/>
  <c r="F54" i="8"/>
  <c r="F55" i="8"/>
  <c r="F56" i="8"/>
  <c r="F57" i="8"/>
  <c r="F58" i="8"/>
  <c r="F59" i="8"/>
  <c r="F46" i="8"/>
  <c r="D47" i="8"/>
  <c r="D48" i="8"/>
  <c r="D49" i="8"/>
  <c r="D50" i="8"/>
  <c r="D51" i="8"/>
  <c r="D52" i="8"/>
  <c r="D53" i="8"/>
  <c r="D54" i="8"/>
  <c r="D55" i="8"/>
  <c r="D56" i="8"/>
  <c r="D57" i="8"/>
  <c r="D58" i="8"/>
  <c r="D59" i="8"/>
  <c r="D46" i="8"/>
  <c r="E12" i="8"/>
  <c r="D13" i="8"/>
  <c r="D12" i="8"/>
  <c r="F12" i="8" s="1"/>
  <c r="O33" i="2"/>
  <c r="P33" i="2"/>
  <c r="Q33" i="2"/>
  <c r="O32" i="2"/>
  <c r="P32" i="2"/>
  <c r="Q32" i="2"/>
  <c r="B7" i="7"/>
  <c r="B6" i="7" s="1"/>
  <c r="B14" i="7" s="1"/>
  <c r="C7" i="7"/>
  <c r="C6" i="7" s="1"/>
  <c r="C14" i="7" s="1"/>
  <c r="D7" i="7"/>
  <c r="D6" i="7" s="1"/>
  <c r="D14" i="7" s="1"/>
  <c r="C33" i="2" l="1"/>
  <c r="D33" i="2"/>
  <c r="E33" i="2"/>
  <c r="F33" i="2"/>
  <c r="G33" i="2"/>
  <c r="H33" i="2"/>
  <c r="I33" i="2"/>
  <c r="J33" i="2"/>
  <c r="K33" i="2"/>
  <c r="L33" i="2"/>
  <c r="M33" i="2"/>
  <c r="N33" i="2"/>
  <c r="B33" i="2"/>
  <c r="C32" i="2"/>
  <c r="D32" i="2"/>
  <c r="E32" i="2"/>
  <c r="F32" i="2"/>
  <c r="G32" i="2"/>
  <c r="H32" i="2"/>
  <c r="I32" i="2"/>
  <c r="J32" i="2"/>
  <c r="K32" i="2"/>
  <c r="L32" i="2"/>
  <c r="M32" i="2"/>
  <c r="N32" i="2"/>
  <c r="B32" i="2"/>
</calcChain>
</file>

<file path=xl/sharedStrings.xml><?xml version="1.0" encoding="utf-8"?>
<sst xmlns="http://schemas.openxmlformats.org/spreadsheetml/2006/main" count="428" uniqueCount="332">
  <si>
    <t>Tableau</t>
  </si>
  <si>
    <t>Exploitations</t>
  </si>
  <si>
    <t>Graphique</t>
  </si>
  <si>
    <t>Normandie</t>
  </si>
  <si>
    <t>Manche</t>
  </si>
  <si>
    <t>Orne</t>
  </si>
  <si>
    <t>Seine-Maritime</t>
  </si>
  <si>
    <t>Calvados</t>
  </si>
  <si>
    <t>Eure</t>
  </si>
  <si>
    <t>Rang national</t>
  </si>
  <si>
    <t>Année de référence</t>
  </si>
  <si>
    <t>Source : Agence bio</t>
  </si>
  <si>
    <t xml:space="preserve">Sources : Agreste, Insee - Indice des prix d'achat des moyens de prod. agricole (IPAMPA) et Indice mensuel des prix agricoles à la production (IPPAP) 
</t>
  </si>
  <si>
    <t>Cheptel, production</t>
  </si>
  <si>
    <t>Effectifs</t>
  </si>
  <si>
    <t>Production</t>
  </si>
  <si>
    <t>Total bovins</t>
  </si>
  <si>
    <t>Vaches laitières</t>
  </si>
  <si>
    <t>Vaches allaitantes</t>
  </si>
  <si>
    <t>Bovins de moins d'un an</t>
  </si>
  <si>
    <t>Bovins de 1 à 2 ans</t>
  </si>
  <si>
    <t>Bovins de plus de 2 ans</t>
  </si>
  <si>
    <t>dont gros bovins*</t>
  </si>
  <si>
    <t>Exploitations, économie</t>
  </si>
  <si>
    <t>Cheptel</t>
  </si>
  <si>
    <t>Cheptel, production'</t>
  </si>
  <si>
    <t>Cheptel, production par départ.'</t>
  </si>
  <si>
    <t>Emploi</t>
  </si>
  <si>
    <t>Bovins viande</t>
  </si>
  <si>
    <t>Bovins lait</t>
  </si>
  <si>
    <t>Bovins mixte</t>
  </si>
  <si>
    <t>Bio</t>
  </si>
  <si>
    <t>IPAMPA - Prix des aliments pour gros bovins - Normandie</t>
  </si>
  <si>
    <t>IPPAP - Prix à la production des gros bovins - France</t>
  </si>
  <si>
    <t>Prix</t>
  </si>
  <si>
    <t>Abattage</t>
  </si>
  <si>
    <t>Flux pour abattage</t>
  </si>
  <si>
    <t>Part de l’approvisionnement des abattoirs normands dans la région</t>
  </si>
  <si>
    <t>Part des bovins normands abattus en dehors de la région</t>
  </si>
  <si>
    <t>Abattage '</t>
  </si>
  <si>
    <t>Prix '</t>
  </si>
  <si>
    <t>Économie</t>
  </si>
  <si>
    <t>effectifs au 31/12 de l'année</t>
  </si>
  <si>
    <t>Base 100 en 2010</t>
  </si>
  <si>
    <r>
      <t>7</t>
    </r>
    <r>
      <rPr>
        <vertAlign val="superscript"/>
        <sz val="10"/>
        <color theme="1"/>
        <rFont val="Marianne"/>
        <family val="3"/>
      </rPr>
      <t>ème</t>
    </r>
    <r>
      <rPr>
        <sz val="10"/>
        <color theme="1"/>
        <rFont val="Marianne"/>
        <family val="3"/>
      </rPr>
      <t xml:space="preserve"> départ.</t>
    </r>
  </si>
  <si>
    <r>
      <t>1</t>
    </r>
    <r>
      <rPr>
        <vertAlign val="superscript"/>
        <sz val="10"/>
        <color theme="1"/>
        <rFont val="Marianne"/>
        <family val="3"/>
      </rPr>
      <t>er</t>
    </r>
    <r>
      <rPr>
        <sz val="10"/>
        <color theme="1"/>
        <rFont val="Marianne"/>
        <family val="3"/>
      </rPr>
      <t xml:space="preserve"> départ.</t>
    </r>
  </si>
  <si>
    <r>
      <t>5</t>
    </r>
    <r>
      <rPr>
        <vertAlign val="superscript"/>
        <sz val="10"/>
        <color theme="1"/>
        <rFont val="Marianne"/>
        <family val="3"/>
      </rPr>
      <t>ème</t>
    </r>
    <r>
      <rPr>
        <sz val="10"/>
        <color theme="1"/>
        <rFont val="Marianne"/>
        <family val="3"/>
      </rPr>
      <t xml:space="preserve"> départ.</t>
    </r>
  </si>
  <si>
    <r>
      <t>10</t>
    </r>
    <r>
      <rPr>
        <vertAlign val="superscript"/>
        <sz val="10"/>
        <color theme="1"/>
        <rFont val="Marianne"/>
        <family val="3"/>
      </rPr>
      <t>ème</t>
    </r>
    <r>
      <rPr>
        <sz val="10"/>
        <color theme="1"/>
        <rFont val="Marianne"/>
        <family val="3"/>
      </rPr>
      <t xml:space="preserve"> départ.</t>
    </r>
  </si>
  <si>
    <t>Champ : * tous bovins hors veaux de boucherie</t>
  </si>
  <si>
    <r>
      <t>La Manche, 1</t>
    </r>
    <r>
      <rPr>
        <b/>
        <vertAlign val="superscript"/>
        <sz val="11"/>
        <color theme="1"/>
        <rFont val="Marianne"/>
        <family val="3"/>
      </rPr>
      <t>er</t>
    </r>
    <r>
      <rPr>
        <b/>
        <sz val="11"/>
        <color theme="1"/>
        <rFont val="Marianne"/>
        <family val="3"/>
      </rPr>
      <t xml:space="preserve"> département producteur de gros bovins* en France</t>
    </r>
  </si>
  <si>
    <t>Source : BDNI</t>
  </si>
  <si>
    <t>nombre d'actifs</t>
  </si>
  <si>
    <t>volume de travail (ETP)</t>
  </si>
  <si>
    <t>main d'œuvre totale</t>
  </si>
  <si>
    <t>chefs d'exploitations, coexploitants</t>
  </si>
  <si>
    <t>main d'œuvre familiale</t>
  </si>
  <si>
    <t>salariés permanents</t>
  </si>
  <si>
    <t>saisonniers et salariés occasionnels</t>
  </si>
  <si>
    <t>Evolution de la main d'œuvre dans les exploitations bovins viande en 2010 et 2020</t>
  </si>
  <si>
    <t xml:space="preserve"> Actifs 2010</t>
  </si>
  <si>
    <t>Actifs 2020</t>
  </si>
  <si>
    <t>Effectifs de bovins et production de bovins finis depuis 2010 en Normandie (base 100 en 2010)</t>
  </si>
  <si>
    <t>Classes cheptel par départ.'</t>
  </si>
  <si>
    <t>Source : Agreste, Recensements Agricoles (RA)</t>
  </si>
  <si>
    <t>Evolution de la main d'œuvre dans les exploitations bovins viande en 2010 et 2020 en Normandie</t>
  </si>
  <si>
    <t>ETP* 2010</t>
  </si>
  <si>
    <t>ETP* 2020</t>
  </si>
  <si>
    <t>Abattage total en Normandie</t>
  </si>
  <si>
    <t>production en nombre de têtes (partis à l'abattoir pendant l'année)</t>
  </si>
  <si>
    <t>Total</t>
  </si>
  <si>
    <t>Part en France (en %)</t>
  </si>
  <si>
    <r>
      <t>2</t>
    </r>
    <r>
      <rPr>
        <b/>
        <vertAlign val="superscript"/>
        <sz val="10"/>
        <color theme="1"/>
        <rFont val="Marianne"/>
        <family val="3"/>
      </rPr>
      <t>ème</t>
    </r>
    <r>
      <rPr>
        <b/>
        <sz val="10"/>
        <color theme="1"/>
        <rFont val="Marianne"/>
        <family val="3"/>
      </rPr>
      <t xml:space="preserve"> région </t>
    </r>
  </si>
  <si>
    <t>Répartition des exploitations élevant au moins un bovin et du cheptel bovin selon la spécialisation de l'exploitation en 2010 et 2020 en Normandie</t>
  </si>
  <si>
    <t>Répartition par spécialisation</t>
  </si>
  <si>
    <t>Cheptel bovin</t>
  </si>
  <si>
    <t xml:space="preserve">     Bovins lait</t>
  </si>
  <si>
    <t xml:space="preserve">     Bovins viande</t>
  </si>
  <si>
    <t xml:space="preserve">     Polyculture-polyélevage</t>
  </si>
  <si>
    <t xml:space="preserve">     Grandes cultures</t>
  </si>
  <si>
    <t xml:space="preserve">     Bovins mixte</t>
  </si>
  <si>
    <t xml:space="preserve">     Autres spécialisations</t>
  </si>
  <si>
    <t>Solde des flux</t>
  </si>
  <si>
    <t>Source : Agreste - Recensements Agricoles (RA)</t>
  </si>
  <si>
    <t>Note : * = ETP = Equivalent Temps Plein</t>
  </si>
  <si>
    <t>DRAAF Normandie - SRISE</t>
  </si>
  <si>
    <t>Agreste Essentiel - Filière Viande bovine</t>
  </si>
  <si>
    <t>Abattages, prix</t>
  </si>
  <si>
    <t>SOMMAIRE</t>
  </si>
  <si>
    <t>Source : Agreste - Statistique Agricole Annuelle (SAA)</t>
  </si>
  <si>
    <t>Baisse de 31 % des exploitations élevant des bovins en 10 ans en Normandie</t>
  </si>
  <si>
    <t>Chute de la main d'oeuvre familiale dans les exploitations normandes spécialisées  bovins viande depuis 2010</t>
  </si>
  <si>
    <t>Production de bovins finis en Normandie en 2025 (nombre de têtes)</t>
  </si>
  <si>
    <t>Source : Agreste - Statistique Agricole Annuelle (SAA) provisoire 2025</t>
  </si>
  <si>
    <t>LIB_REG2</t>
  </si>
  <si>
    <t>LIB_SAA</t>
  </si>
  <si>
    <t>STATUT_QUALITE</t>
  </si>
  <si>
    <t>NBTETE_2010</t>
  </si>
  <si>
    <t>NBTETE_2011</t>
  </si>
  <si>
    <t>NBTETE_2012</t>
  </si>
  <si>
    <t>NBTETE_2013</t>
  </si>
  <si>
    <t>NBTETE_2014</t>
  </si>
  <si>
    <t>NBTETE_2015</t>
  </si>
  <si>
    <t>NBTETE_2016</t>
  </si>
  <si>
    <t>NBTETE_2017</t>
  </si>
  <si>
    <t>NBTETE_2018</t>
  </si>
  <si>
    <t>NBTETE_2019</t>
  </si>
  <si>
    <t>NBTETE_2020</t>
  </si>
  <si>
    <t>NBTETE_2021</t>
  </si>
  <si>
    <t>NBTETE_2022</t>
  </si>
  <si>
    <t>NBTETE_2023</t>
  </si>
  <si>
    <t>NBTETE_2024</t>
  </si>
  <si>
    <t>NBTETE_2025</t>
  </si>
  <si>
    <t>POIDS_MOY_2010</t>
  </si>
  <si>
    <t>POIDS_MOY_2011</t>
  </si>
  <si>
    <t>POIDS_MOY_2012</t>
  </si>
  <si>
    <t>POIDS_MOY_2013</t>
  </si>
  <si>
    <t>POIDS_MOY_2014</t>
  </si>
  <si>
    <t>POIDS_MOY_2015</t>
  </si>
  <si>
    <t>POIDS_MOY_2016</t>
  </si>
  <si>
    <t>POIDS_MOY_2017</t>
  </si>
  <si>
    <t>POIDS_MOY_2018</t>
  </si>
  <si>
    <t>POIDS_MOY_2019</t>
  </si>
  <si>
    <t>POIDS_MOY_2020</t>
  </si>
  <si>
    <t>POIDS_MOY_2021</t>
  </si>
  <si>
    <t>POIDS_MOY_2022</t>
  </si>
  <si>
    <t>POIDS_MOY_2023</t>
  </si>
  <si>
    <t>POIDS_MOY_2024</t>
  </si>
  <si>
    <t>POIDS_MOY_2025</t>
  </si>
  <si>
    <t>PROD_2010</t>
  </si>
  <si>
    <t>PROD_2011</t>
  </si>
  <si>
    <t>PROD_2012</t>
  </si>
  <si>
    <t>PROD_2013</t>
  </si>
  <si>
    <t>PROD_2014</t>
  </si>
  <si>
    <t>PROD_2015</t>
  </si>
  <si>
    <t>PROD_2016</t>
  </si>
  <si>
    <t>PROD_2017</t>
  </si>
  <si>
    <t>PROD_2018</t>
  </si>
  <si>
    <t>PROD_2019</t>
  </si>
  <si>
    <t>PROD_2020</t>
  </si>
  <si>
    <t>PROD_2021</t>
  </si>
  <si>
    <t>PROD_2022</t>
  </si>
  <si>
    <t>PROD_2023</t>
  </si>
  <si>
    <t>PROD_2024</t>
  </si>
  <si>
    <t>PROD_2025</t>
  </si>
  <si>
    <t>28 - Normandie</t>
  </si>
  <si>
    <t>01 - Vaches de réforme laitières</t>
  </si>
  <si>
    <t>1</t>
  </si>
  <si>
    <t>02 - Vaches de réforme nourrices</t>
  </si>
  <si>
    <t>03 - Total vaches de réforme (01 + 02)</t>
  </si>
  <si>
    <t>04 - Génisses laitières de plus de 2 ans</t>
  </si>
  <si>
    <t>05 - Génisses viande de plus de 2 ans</t>
  </si>
  <si>
    <t>06 - Total génisses de plus de 2 ans (04 + 05)</t>
  </si>
  <si>
    <t>07 - Génisses laitières de 1 à 2 ans</t>
  </si>
  <si>
    <t>08 - Génisses viande 1 à 2 ans</t>
  </si>
  <si>
    <t>09 - Total génisses de 1 à 2 ans (07 + 08)</t>
  </si>
  <si>
    <t>10 - Génisses de 8 mois à 1 an</t>
  </si>
  <si>
    <t>11 - Total génisses (06 + 09 + 10)</t>
  </si>
  <si>
    <t>12 - Mâles de plus de 2 ans</t>
  </si>
  <si>
    <t>13 - Mâles de 1 à 2 ans</t>
  </si>
  <si>
    <t>14 - Mâles de 8 mois à 1 an</t>
  </si>
  <si>
    <t>15 - Total mâles (12 + 13 + 14)</t>
  </si>
  <si>
    <t>16 - Veaux de boucherie laitiers</t>
  </si>
  <si>
    <t>17 - Veaux de boucherie viande</t>
  </si>
  <si>
    <t>18 - Total veaux de boucherie (16 + 17)</t>
  </si>
  <si>
    <t>19 - Ensemble bovins (03 + 11 + 15 + 18)</t>
  </si>
  <si>
    <t>France métro.</t>
  </si>
  <si>
    <t>Étiquettes de lignes</t>
  </si>
  <si>
    <t>11 - Île-de-France</t>
  </si>
  <si>
    <t>24 - Centre-Val de Loire</t>
  </si>
  <si>
    <t>27 - Bourgogne-Franche-Comté</t>
  </si>
  <si>
    <t>32 - Hauts de France</t>
  </si>
  <si>
    <t>44 - Grand Est</t>
  </si>
  <si>
    <t>52 - Pays de la Loire</t>
  </si>
  <si>
    <t>53 - Bretagne</t>
  </si>
  <si>
    <t>75 - Nouvelle Aquitaine</t>
  </si>
  <si>
    <t>76 - Occitanie</t>
  </si>
  <si>
    <t>84 - Auvergne-Rhône-Alpes</t>
  </si>
  <si>
    <t>93 - Provence-Alpes-Côte d'Azur</t>
  </si>
  <si>
    <t>94 - Corse</t>
  </si>
  <si>
    <t>002 - FRANCE (Hors DROM)</t>
  </si>
  <si>
    <r>
      <t>2</t>
    </r>
    <r>
      <rPr>
        <b/>
        <vertAlign val="superscript"/>
        <sz val="10"/>
        <color theme="1"/>
        <rFont val="Marianne"/>
        <family val="3"/>
      </rPr>
      <t xml:space="preserve">ème </t>
    </r>
    <r>
      <rPr>
        <b/>
        <sz val="10"/>
        <color theme="1"/>
        <rFont val="Marianne"/>
        <family val="3"/>
      </rPr>
      <t>région</t>
    </r>
  </si>
  <si>
    <t>Part total bovins</t>
  </si>
  <si>
    <t>Veaux de boucherie</t>
  </si>
  <si>
    <t>Total gros bovins</t>
  </si>
  <si>
    <t>Part gros bovins</t>
  </si>
  <si>
    <t>001 - Ain</t>
  </si>
  <si>
    <t>002 - Aisne</t>
  </si>
  <si>
    <t>003 - Allier</t>
  </si>
  <si>
    <t>004 - Alpes-de-Haute-Provence</t>
  </si>
  <si>
    <t>005 - Hautes-Alpes</t>
  </si>
  <si>
    <t>006 - Alpes-Maritimes</t>
  </si>
  <si>
    <t>007 - Ardèche</t>
  </si>
  <si>
    <t>008 - Ardennes</t>
  </si>
  <si>
    <t>009 - Ariège</t>
  </si>
  <si>
    <t>010 - Aube</t>
  </si>
  <si>
    <t>011 - Aude</t>
  </si>
  <si>
    <t>012 - Aveyron</t>
  </si>
  <si>
    <t>013 - Bouches-du-Rhône</t>
  </si>
  <si>
    <t>014 - Calvados</t>
  </si>
  <si>
    <t>015 - Cantal</t>
  </si>
  <si>
    <t>016 - Charente</t>
  </si>
  <si>
    <t>017 - Charente-Maritime</t>
  </si>
  <si>
    <t>018 - Cher</t>
  </si>
  <si>
    <t>019 - Corrèze</t>
  </si>
  <si>
    <t>021 - Côte-d'Or</t>
  </si>
  <si>
    <t>022 - Côtes-d'Armor</t>
  </si>
  <si>
    <t>023 - Creuse</t>
  </si>
  <si>
    <t>024 - Dordogne</t>
  </si>
  <si>
    <t>025 - Doubs</t>
  </si>
  <si>
    <t>026 - Drôme</t>
  </si>
  <si>
    <t>027 - Eure</t>
  </si>
  <si>
    <t>028 - Eure-et-Loir</t>
  </si>
  <si>
    <t>029 - Finistère</t>
  </si>
  <si>
    <t>02A - Corse-du-Sud</t>
  </si>
  <si>
    <t>02B - Haute-Corse</t>
  </si>
  <si>
    <t>030 - Gard</t>
  </si>
  <si>
    <t>031 - Haute-Garonne</t>
  </si>
  <si>
    <t>032 - Gers</t>
  </si>
  <si>
    <t>033 - Gironde</t>
  </si>
  <si>
    <t>034 - Hérault</t>
  </si>
  <si>
    <t>035 - Ille-et-Vilaine</t>
  </si>
  <si>
    <t>036 - Indre</t>
  </si>
  <si>
    <t>037 - Indre-et-Loire</t>
  </si>
  <si>
    <t>038 - Isère</t>
  </si>
  <si>
    <t>039 - Jura</t>
  </si>
  <si>
    <t>040 - Landes</t>
  </si>
  <si>
    <t>041 - Loir-et-Cher</t>
  </si>
  <si>
    <t>042 - Loire</t>
  </si>
  <si>
    <t>043 - Haute-Loire</t>
  </si>
  <si>
    <t>044 - Loire-Atlantique</t>
  </si>
  <si>
    <t>045 - Loiret</t>
  </si>
  <si>
    <t>046 - Lot</t>
  </si>
  <si>
    <t>047 - Lot-et-Garonne</t>
  </si>
  <si>
    <t>048 - Lozère</t>
  </si>
  <si>
    <t>049 - Maine-et-Loire</t>
  </si>
  <si>
    <t>050 - Manche</t>
  </si>
  <si>
    <t>051 - Marne</t>
  </si>
  <si>
    <t>052 - Haute-Marne</t>
  </si>
  <si>
    <t>053 - Mayenne</t>
  </si>
  <si>
    <t>054 - Meurthe-et-Moselle</t>
  </si>
  <si>
    <t>055 - Meuse</t>
  </si>
  <si>
    <t>056 - Morbihan</t>
  </si>
  <si>
    <t>057 - Moselle</t>
  </si>
  <si>
    <t>058 - Nièvre</t>
  </si>
  <si>
    <t>059 - Nord</t>
  </si>
  <si>
    <t>060 - Oise</t>
  </si>
  <si>
    <t>061 - Orne</t>
  </si>
  <si>
    <t>062 - Pas-de-Calais</t>
  </si>
  <si>
    <t>063 - Puy-de-Dôme</t>
  </si>
  <si>
    <t>064 - Pyrénées-Atlantiques</t>
  </si>
  <si>
    <t>065 - Hautes-Pyrénées</t>
  </si>
  <si>
    <t>066 - Pyrénées-Orientales</t>
  </si>
  <si>
    <t>067 - Bas-Rhin</t>
  </si>
  <si>
    <t>068 - Haut-Rhin</t>
  </si>
  <si>
    <t>069 - Rhône</t>
  </si>
  <si>
    <t>070 - Haute-Saône</t>
  </si>
  <si>
    <t>071 - Saône-et-Loire</t>
  </si>
  <si>
    <t>072 - Sarthe</t>
  </si>
  <si>
    <t>073 - Savoie</t>
  </si>
  <si>
    <t>074 - Haute-Savoie</t>
  </si>
  <si>
    <t>076 - Seine-Maritime</t>
  </si>
  <si>
    <t>077 - Seine-et-Marne</t>
  </si>
  <si>
    <t>078 - Yvelines</t>
  </si>
  <si>
    <t>079 - Deux-Sèvres</t>
  </si>
  <si>
    <t>080 - Somme</t>
  </si>
  <si>
    <t>081 - Tarn</t>
  </si>
  <si>
    <t>082 - Tarn-et-Garonne</t>
  </si>
  <si>
    <t>083 - Var</t>
  </si>
  <si>
    <t>084 - Vaucluse</t>
  </si>
  <si>
    <t>085 - Vendée</t>
  </si>
  <si>
    <t>086 - Vienne</t>
  </si>
  <si>
    <t>087 - Haute-Vienne</t>
  </si>
  <si>
    <t>088 - Vosges</t>
  </si>
  <si>
    <t>089 - Yonne</t>
  </si>
  <si>
    <t>090 - Territoire de Belfort</t>
  </si>
  <si>
    <t>091 - Essonne</t>
  </si>
  <si>
    <t>092 - Hauts-de-Seine</t>
  </si>
  <si>
    <t>093 - Seine-Saint-Denis</t>
  </si>
  <si>
    <t>094 - Val-de-Marne</t>
  </si>
  <si>
    <t>095 - Val-d'Oise</t>
  </si>
  <si>
    <t>Dont gros bovins</t>
  </si>
  <si>
    <r>
      <t>3</t>
    </r>
    <r>
      <rPr>
        <vertAlign val="superscript"/>
        <sz val="10"/>
        <color theme="1"/>
        <rFont val="Marianne"/>
        <family val="3"/>
      </rPr>
      <t>ème</t>
    </r>
    <r>
      <rPr>
        <sz val="10"/>
        <color theme="1"/>
        <rFont val="Marianne"/>
        <family val="3"/>
      </rPr>
      <t xml:space="preserve"> départ.</t>
    </r>
  </si>
  <si>
    <r>
      <t>17</t>
    </r>
    <r>
      <rPr>
        <vertAlign val="superscript"/>
        <sz val="10"/>
        <color theme="1"/>
        <rFont val="Marianne"/>
        <family val="3"/>
      </rPr>
      <t>ème</t>
    </r>
    <r>
      <rPr>
        <sz val="10"/>
        <color theme="1"/>
        <rFont val="Marianne"/>
        <family val="3"/>
      </rPr>
      <t xml:space="preserve"> départ.</t>
    </r>
  </si>
  <si>
    <r>
      <t>43</t>
    </r>
    <r>
      <rPr>
        <vertAlign val="superscript"/>
        <sz val="10"/>
        <color theme="1"/>
        <rFont val="Marianne"/>
        <family val="3"/>
      </rPr>
      <t>ème</t>
    </r>
    <r>
      <rPr>
        <sz val="10"/>
        <color theme="1"/>
        <rFont val="Marianne"/>
        <family val="3"/>
      </rPr>
      <t xml:space="preserve"> départ.</t>
    </r>
  </si>
  <si>
    <r>
      <t>12</t>
    </r>
    <r>
      <rPr>
        <vertAlign val="superscript"/>
        <sz val="10"/>
        <color theme="1"/>
        <rFont val="Marianne"/>
        <family val="3"/>
      </rPr>
      <t>ème</t>
    </r>
    <r>
      <rPr>
        <sz val="10"/>
        <color theme="1"/>
        <rFont val="Marianne"/>
        <family val="3"/>
      </rPr>
      <t xml:space="preserve"> départ.</t>
    </r>
  </si>
  <si>
    <r>
      <t>37</t>
    </r>
    <r>
      <rPr>
        <vertAlign val="superscript"/>
        <sz val="10"/>
        <color theme="1"/>
        <rFont val="Marianne"/>
        <family val="3"/>
      </rPr>
      <t>ème</t>
    </r>
    <r>
      <rPr>
        <sz val="10"/>
        <color theme="1"/>
        <rFont val="Marianne"/>
        <family val="3"/>
      </rPr>
      <t xml:space="preserve"> départ.</t>
    </r>
  </si>
  <si>
    <r>
      <rPr>
        <vertAlign val="superscript"/>
        <sz val="10"/>
        <color theme="1"/>
        <rFont val="Marianne"/>
        <family val="3"/>
      </rPr>
      <t>9ème</t>
    </r>
    <r>
      <rPr>
        <sz val="10"/>
        <color theme="1"/>
        <rFont val="Marianne"/>
        <family val="3"/>
      </rPr>
      <t xml:space="preserve"> départ.</t>
    </r>
  </si>
  <si>
    <t>Production
(nombre de têtes)</t>
  </si>
  <si>
    <t>Effectifs de bovins au 31/12/2025 par département (nombre de têtes)</t>
  </si>
  <si>
    <t>Source: Agreste - Statistique Agricole Annuelle (SAA) provisoire 2025</t>
  </si>
  <si>
    <t>Près de 1,9 millions de bovins élévés en Normandie dont les 2/3 dans le seul département de la Manche</t>
  </si>
  <si>
    <t>Total Bovins par département</t>
  </si>
  <si>
    <t>Part/département</t>
  </si>
  <si>
    <t>Principaux indicateurs économiques des exploitations en 2024</t>
  </si>
  <si>
    <t>Orientation</t>
  </si>
  <si>
    <t>EBE
millier d'€</t>
  </si>
  <si>
    <t>EBE/ETP 
non salarié millier d'€</t>
  </si>
  <si>
    <t>RCAI/ETP 
non salarié millier d'€</t>
  </si>
  <si>
    <t>Céréales et protéagineux</t>
  </si>
  <si>
    <t>Autres grandes cultures</t>
  </si>
  <si>
    <t>Polyculture, polyélevage</t>
  </si>
  <si>
    <t>Ensemble des exploitations</t>
  </si>
  <si>
    <t>Note : Périmètre : exploitations moyennes et grandes</t>
  </si>
  <si>
    <t>Source : Agreste - RICA 2024 - Données à champ complet</t>
  </si>
  <si>
    <t>Graph 3 : Evolution de l’EBE/UTANS en Normandie de 2002 à 2024 (E réels—champ complet)</t>
  </si>
  <si>
    <t>Source Agreste - RICA - échantillon complet et évolutions sur échantillon constant en € réel</t>
  </si>
  <si>
    <t>Céréales et oléoprotéagineux</t>
  </si>
  <si>
    <t>Polyculture polyélevage</t>
  </si>
  <si>
    <t>Un cheptel de vaches laitières bio ou en conversion qui a plus que triplé en 15 ans en Normandie</t>
  </si>
  <si>
    <t>Cheptel bio ou en conversion en Normandie entre 2010 et 2025 (nombre de têtes)</t>
  </si>
  <si>
    <t>Les cours s'envolent alors que les coûts de production chutent sur la fin de période</t>
  </si>
  <si>
    <t>Principaux indicateurs économiques des exploitations normandes en 2024</t>
  </si>
  <si>
    <t>Des résultats économiques modestes en élevage bovin viande</t>
  </si>
  <si>
    <t>Date de publication : Juillet 2026</t>
  </si>
  <si>
    <t>Évolution du prix des aliments pour gros bovins (Normandie) et des prix à la production (France) depuis 2005 (base 100 en 2020)</t>
  </si>
  <si>
    <t>Évolution du prix des aliments pour gros bovins en Normandie et des prix à la production en France depuis 2005 (base 100 en 2020)</t>
  </si>
  <si>
    <t>Abattage de bovins en Normandie et flux pour abattage en 2012, 2019, 2022 et 2025 (nombre de têtes arrondi à la centaine)</t>
  </si>
  <si>
    <t>Indicateur</t>
  </si>
  <si>
    <t>Bovins élevés en Normandie et abattus en dehors</t>
  </si>
  <si>
    <t>Bovins élevés en dehors et abattus en Normandie</t>
  </si>
  <si>
    <t>Bovins élevés et abattus en Normandie</t>
  </si>
  <si>
    <t>Part de l'approvisionnement des abattoirs normands dans la région</t>
  </si>
  <si>
    <t>dont en Bretagne</t>
  </si>
  <si>
    <t>Total des bovins élevés en  Normandie et abattus dans l'année quelquesoit la région d'abattage</t>
  </si>
  <si>
    <t>dont en Normandie</t>
  </si>
  <si>
    <t>Si manque de place ne pas indiquer l'année 2022 dans la publication</t>
  </si>
  <si>
    <t>Quasi stabilité du nombre de bovins abattus en Normandie depuis 2012</t>
  </si>
  <si>
    <t>Possibilité de commencer en 2015 plutôt qu'en 2010 si manque de place</t>
  </si>
  <si>
    <t>Modif des titres à faire si graphique 2015- 2025 =&gt; m'avertir pour que je les change</t>
  </si>
  <si>
    <r>
      <t>Abattage de bovins en Normandie et flux pour abattage en 2012, 2019</t>
    </r>
    <r>
      <rPr>
        <sz val="11"/>
        <color rgb="FFCC0000"/>
        <rFont val="Marianne"/>
        <family val="3"/>
      </rPr>
      <t>,</t>
    </r>
    <r>
      <rPr>
        <b/>
        <sz val="20"/>
        <color rgb="FFCC0000"/>
        <rFont val="Marianne"/>
        <family val="3"/>
      </rPr>
      <t xml:space="preserve"> 2022 </t>
    </r>
    <r>
      <rPr>
        <sz val="11"/>
        <color rgb="FF000000"/>
        <rFont val="Marianne"/>
        <family val="3"/>
      </rPr>
      <t>et 2025 (nombre de têtes arrondi à la centaine)</t>
    </r>
  </si>
  <si>
    <t>supprimer 2022 dans le titre du graphique si la colonne n'apparaît pas dans la publication</t>
  </si>
  <si>
    <t>Une baisse de 16 % du cheptel et de 23 % de la production de bovins en 15 ans en Normandie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</si>
</sst>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-* #,##0.00\ _€_-;\-* #,##0.00\ _€_-;_-* &quot;-&quot;??\ _€_-;_-@_-"/>
    <numFmt numFmtId="165" formatCode="#,##0.00&quot; &quot;[$€-40C];[Red]&quot;-&quot;#,##0.00&quot; &quot;[$€-40C]"/>
    <numFmt numFmtId="166" formatCode="0.0"/>
    <numFmt numFmtId="167" formatCode="_-* #,##0.00\ _€_-;\-* #,##0.00\ _€_-;_-* \-??\ _€_-;_-@_-"/>
    <numFmt numFmtId="168" formatCode="0\ %"/>
    <numFmt numFmtId="169" formatCode="#,##0.00\ [$€-40C];[Red]\-#,##0.00\ [$€-40C]"/>
    <numFmt numFmtId="170" formatCode="#\ ###\ ##0"/>
    <numFmt numFmtId="171" formatCode="#\ ##0.00"/>
    <numFmt numFmtId="172" formatCode="0.0%"/>
  </numFmts>
  <fonts count="112">
    <font>
      <sz val="11"/>
      <color theme="1"/>
      <name val="Calibri"/>
      <family val="2"/>
      <scheme val="minor"/>
    </font>
    <font>
      <sz val="11"/>
      <color theme="1"/>
      <name val="Open Sans"/>
      <family val="2"/>
    </font>
    <font>
      <sz val="11"/>
      <color theme="1"/>
      <name val="Open Sans"/>
      <family val="2"/>
    </font>
    <font>
      <sz val="10"/>
      <name val="Arial"/>
      <family val="2"/>
    </font>
    <font>
      <sz val="11"/>
      <color theme="1"/>
      <name val="Open Sans"/>
      <family val="2"/>
    </font>
    <font>
      <i/>
      <sz val="11"/>
      <color rgb="FF7F7F7F"/>
      <name val="Calibri"/>
      <family val="2"/>
      <scheme val="minor"/>
    </font>
    <font>
      <sz val="10"/>
      <name val="Arial"/>
      <family val="2"/>
    </font>
    <font>
      <sz val="10"/>
      <name val="Arial"/>
      <family val="2"/>
      <charset val="1"/>
    </font>
    <font>
      <sz val="10"/>
      <name val="Courier New"/>
      <family val="3"/>
      <charset val="1"/>
    </font>
    <font>
      <sz val="11"/>
      <color rgb="FF000000"/>
      <name val="Arial"/>
      <family val="2"/>
    </font>
    <font>
      <b/>
      <i/>
      <sz val="16"/>
      <color rgb="FF000000"/>
      <name val="Arial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b/>
      <i/>
      <u/>
      <sz val="11"/>
      <color rgb="FF000000"/>
      <name val="Arial"/>
      <family val="2"/>
    </font>
    <font>
      <sz val="10"/>
      <color rgb="FF000000"/>
      <name val="Mangal"/>
      <family val="1"/>
    </font>
    <font>
      <sz val="10"/>
      <color rgb="FF000000"/>
      <name val="Courier New"/>
      <family val="3"/>
    </font>
    <font>
      <u/>
      <sz val="10"/>
      <color theme="10"/>
      <name val="Arial"/>
      <family val="2"/>
      <charset val="1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8"/>
      <name val="Arial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sz val="11"/>
      <color rgb="FF000000"/>
      <name val="Calibri"/>
      <family val="2"/>
      <charset val="1"/>
    </font>
    <font>
      <sz val="11"/>
      <color rgb="FFFFFFFF"/>
      <name val="Calibri"/>
      <family val="2"/>
      <charset val="1"/>
    </font>
    <font>
      <sz val="11"/>
      <color rgb="FFFF0000"/>
      <name val="Calibri"/>
      <family val="2"/>
      <charset val="1"/>
    </font>
    <font>
      <b/>
      <sz val="11"/>
      <color rgb="FFFF9900"/>
      <name val="Calibri"/>
      <family val="2"/>
      <charset val="1"/>
    </font>
    <font>
      <sz val="11"/>
      <color rgb="FFFF9900"/>
      <name val="Calibri"/>
      <family val="2"/>
      <charset val="1"/>
    </font>
    <font>
      <sz val="11"/>
      <color rgb="FF333399"/>
      <name val="Calibri"/>
      <family val="2"/>
      <charset val="1"/>
    </font>
    <font>
      <b/>
      <i/>
      <sz val="16"/>
      <color rgb="FF000000"/>
      <name val="Arial"/>
      <family val="2"/>
      <charset val="1"/>
    </font>
    <font>
      <sz val="11"/>
      <color rgb="FF800080"/>
      <name val="Calibri"/>
      <family val="2"/>
      <charset val="1"/>
    </font>
    <font>
      <u/>
      <sz val="10"/>
      <color rgb="FF0563C1"/>
      <name val="Arial"/>
      <family val="2"/>
      <charset val="1"/>
    </font>
    <font>
      <sz val="11"/>
      <color rgb="FF993300"/>
      <name val="Calibri"/>
      <family val="2"/>
      <charset val="1"/>
    </font>
    <font>
      <sz val="10"/>
      <color rgb="FF000000"/>
      <name val="Arial"/>
      <family val="2"/>
      <charset val="1"/>
    </font>
    <font>
      <sz val="11"/>
      <color rgb="FF000000"/>
      <name val="Arial"/>
      <family val="2"/>
      <charset val="1"/>
    </font>
    <font>
      <b/>
      <i/>
      <u/>
      <sz val="11"/>
      <color rgb="FF000000"/>
      <name val="Arial"/>
      <family val="2"/>
      <charset val="1"/>
    </font>
    <font>
      <b/>
      <sz val="18"/>
      <name val="Arial"/>
      <family val="2"/>
      <charset val="1"/>
    </font>
    <font>
      <sz val="10"/>
      <color rgb="FF000000"/>
      <name val="Mangal"/>
      <family val="1"/>
      <charset val="1"/>
    </font>
    <font>
      <sz val="11"/>
      <color rgb="FF008000"/>
      <name val="Calibri"/>
      <family val="2"/>
      <charset val="1"/>
    </font>
    <font>
      <b/>
      <sz val="11"/>
      <color rgb="FF333333"/>
      <name val="Calibri"/>
      <family val="2"/>
      <charset val="1"/>
    </font>
    <font>
      <i/>
      <sz val="11"/>
      <color rgb="FF7F7F7F"/>
      <name val="Calibri"/>
      <family val="2"/>
      <charset val="1"/>
    </font>
    <font>
      <sz val="10"/>
      <color rgb="FF000000"/>
      <name val="Courier New"/>
      <family val="3"/>
      <charset val="1"/>
    </font>
    <font>
      <i/>
      <sz val="11"/>
      <color rgb="FF808080"/>
      <name val="Calibri"/>
      <family val="2"/>
      <charset val="1"/>
    </font>
    <font>
      <b/>
      <sz val="18"/>
      <color rgb="FF003366"/>
      <name val="Cambria"/>
      <family val="2"/>
      <charset val="1"/>
    </font>
    <font>
      <b/>
      <sz val="15"/>
      <color rgb="FF003366"/>
      <name val="Calibri"/>
      <family val="2"/>
      <charset val="1"/>
    </font>
    <font>
      <b/>
      <sz val="13"/>
      <color rgb="FF003366"/>
      <name val="Calibri"/>
      <family val="2"/>
      <charset val="1"/>
    </font>
    <font>
      <b/>
      <sz val="11"/>
      <color rgb="FF003366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1"/>
      <color rgb="FFFFFFFF"/>
      <name val="Calibri"/>
      <family val="2"/>
      <charset val="1"/>
    </font>
    <font>
      <u/>
      <sz val="11"/>
      <color theme="10"/>
      <name val="Calibri"/>
      <family val="2"/>
      <scheme val="minor"/>
    </font>
    <font>
      <sz val="9"/>
      <color rgb="FF000000"/>
      <name val="Open Sans"/>
      <family val="2"/>
    </font>
    <font>
      <b/>
      <sz val="12"/>
      <color theme="1"/>
      <name val="Open Sans"/>
      <family val="2"/>
    </font>
    <font>
      <b/>
      <sz val="11"/>
      <color rgb="FF333333"/>
      <name val="Arial"/>
      <family val="2"/>
    </font>
    <font>
      <sz val="11"/>
      <color rgb="FF333333"/>
      <name val="Arial2"/>
      <family val="2"/>
    </font>
    <font>
      <b/>
      <sz val="11"/>
      <color theme="1"/>
      <name val="Marianne"/>
      <family val="3"/>
    </font>
    <font>
      <sz val="11"/>
      <color theme="1"/>
      <name val="Marianne"/>
      <family val="3"/>
    </font>
    <font>
      <sz val="10"/>
      <color theme="1"/>
      <name val="Marianne"/>
      <family val="3"/>
    </font>
    <font>
      <vertAlign val="superscript"/>
      <sz val="10"/>
      <color theme="1"/>
      <name val="Marianne"/>
      <family val="3"/>
    </font>
    <font>
      <sz val="9"/>
      <color theme="1"/>
      <name val="Marianne"/>
      <family val="3"/>
    </font>
    <font>
      <b/>
      <sz val="11"/>
      <color rgb="FF000000"/>
      <name val="Marianne"/>
      <family val="3"/>
    </font>
    <font>
      <b/>
      <vertAlign val="superscript"/>
      <sz val="11"/>
      <color theme="1"/>
      <name val="Marianne"/>
      <family val="3"/>
    </font>
    <font>
      <sz val="8"/>
      <color theme="1"/>
      <name val="Marianne"/>
      <family val="3"/>
    </font>
    <font>
      <b/>
      <sz val="12"/>
      <color theme="1"/>
      <name val="Marianne"/>
      <family val="3"/>
    </font>
    <font>
      <sz val="11"/>
      <color rgb="FF000000"/>
      <name val="Marianne"/>
      <family val="3"/>
    </font>
    <font>
      <sz val="9"/>
      <color rgb="FF000000"/>
      <name val="Marianne"/>
      <family val="3"/>
    </font>
    <font>
      <b/>
      <sz val="10"/>
      <color theme="1"/>
      <name val="Marianne"/>
      <family val="3"/>
    </font>
    <font>
      <b/>
      <sz val="12"/>
      <color rgb="FF000000"/>
      <name val="Marianne"/>
      <family val="3"/>
    </font>
    <font>
      <sz val="11"/>
      <color indexed="8"/>
      <name val="Marianne"/>
      <family val="3"/>
    </font>
    <font>
      <sz val="7"/>
      <color rgb="FF000000"/>
      <name val="Marianne"/>
      <family val="3"/>
    </font>
    <font>
      <b/>
      <sz val="11"/>
      <color rgb="FF333333"/>
      <name val="Marianne"/>
      <family val="3"/>
    </font>
    <font>
      <sz val="11"/>
      <color rgb="FF333333"/>
      <name val="Marianne"/>
      <family val="3"/>
    </font>
    <font>
      <b/>
      <vertAlign val="superscript"/>
      <sz val="10"/>
      <color theme="1"/>
      <name val="Marianne"/>
      <family val="3"/>
    </font>
    <font>
      <sz val="12"/>
      <color rgb="FF000000"/>
      <name val="Marianne"/>
      <family val="3"/>
    </font>
    <font>
      <b/>
      <sz val="14"/>
      <color theme="1"/>
      <name val="Marianne"/>
      <family val="3"/>
    </font>
    <font>
      <sz val="9"/>
      <color rgb="FF990000"/>
      <name val="Marianne"/>
      <family val="3"/>
    </font>
    <font>
      <sz val="9"/>
      <color rgb="FF990000"/>
      <name val="Open Sans"/>
      <family val="2"/>
    </font>
    <font>
      <u/>
      <sz val="9"/>
      <color rgb="FF990000"/>
      <name val="Marianne"/>
      <family val="3"/>
    </font>
    <font>
      <b/>
      <sz val="11"/>
      <color theme="1"/>
      <name val="Calibri"/>
      <family val="2"/>
      <scheme val="minor"/>
    </font>
    <font>
      <sz val="11"/>
      <color theme="4" tint="-0.249977111117893"/>
      <name val="Calibri"/>
      <family val="2"/>
    </font>
    <font>
      <b/>
      <sz val="11"/>
      <color theme="4" tint="-0.249977111117893"/>
      <name val="Calibri"/>
      <family val="2"/>
      <scheme val="minor"/>
    </font>
    <font>
      <b/>
      <sz val="11"/>
      <color theme="4" tint="-0.249977111117893"/>
      <name val="Calibri"/>
      <family val="2"/>
    </font>
    <font>
      <sz val="11"/>
      <color theme="4" tint="-0.249977111117893"/>
      <name val="Calibri"/>
      <family val="2"/>
      <scheme val="minor"/>
    </font>
    <font>
      <sz val="8"/>
      <color rgb="FF000000"/>
      <name val="Marianne"/>
      <family val="3"/>
    </font>
    <font>
      <sz val="9"/>
      <color indexed="8"/>
      <name val="Marianne"/>
      <family val="3"/>
    </font>
    <font>
      <b/>
      <sz val="14"/>
      <color theme="1"/>
      <name val="Calibri"/>
      <family val="2"/>
      <scheme val="minor"/>
    </font>
    <font>
      <sz val="10"/>
      <color theme="1"/>
      <name val="Liberation Sans"/>
      <family val="2"/>
    </font>
    <font>
      <b/>
      <sz val="9"/>
      <color rgb="FF000000"/>
      <name val="Marianne"/>
      <family val="3"/>
    </font>
    <font>
      <sz val="9"/>
      <color rgb="FF161413"/>
      <name val="Marianne"/>
      <family val="3"/>
    </font>
    <font>
      <b/>
      <sz val="9"/>
      <color theme="1"/>
      <name val="Marianne"/>
      <family val="3"/>
    </font>
    <font>
      <i/>
      <sz val="9"/>
      <color rgb="FF000000"/>
      <name val="Marianne"/>
      <family val="3"/>
    </font>
    <font>
      <i/>
      <sz val="9"/>
      <color theme="1"/>
      <name val="Marianne"/>
      <family val="3"/>
    </font>
    <font>
      <i/>
      <sz val="9"/>
      <color rgb="FF161413"/>
      <name val="Marianne"/>
      <family val="3"/>
    </font>
    <font>
      <i/>
      <sz val="9"/>
      <name val="Marianne"/>
      <family val="3"/>
    </font>
    <font>
      <sz val="11"/>
      <color rgb="FFCC0000"/>
      <name val="Open Sans"/>
      <family val="2"/>
    </font>
    <font>
      <sz val="11"/>
      <color rgb="FFCC0000"/>
      <name val="Marianne"/>
      <family val="3"/>
    </font>
    <font>
      <b/>
      <sz val="24"/>
      <color rgb="FFCC0000"/>
      <name val="Marianne"/>
      <family val="3"/>
    </font>
    <font>
      <sz val="20"/>
      <color rgb="FFCC0000"/>
      <name val="Calibri"/>
      <family val="2"/>
      <scheme val="minor"/>
    </font>
    <font>
      <b/>
      <sz val="20"/>
      <color rgb="FFCC0000"/>
      <name val="Marianne"/>
      <family val="3"/>
    </font>
    <font>
      <sz val="16"/>
      <color rgb="FFCC0000"/>
      <name val="Open Sans"/>
      <family val="2"/>
    </font>
  </fonts>
  <fills count="59">
    <fill>
      <patternFill patternType="none"/>
    </fill>
    <fill>
      <patternFill patternType="gray125"/>
    </fill>
    <fill>
      <patternFill patternType="solid">
        <fgColor rgb="FFFF6600"/>
        <bgColor rgb="FFFF6600"/>
      </patternFill>
    </fill>
    <fill>
      <patternFill patternType="solid">
        <fgColor rgb="FFFFFF99"/>
        <bgColor rgb="FFFFFF99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rgb="FFCCCCFF"/>
        <bgColor rgb="FFD9D9D9"/>
      </patternFill>
    </fill>
    <fill>
      <patternFill patternType="solid">
        <fgColor rgb="FFFF99CC"/>
        <bgColor rgb="FFFF9999"/>
      </patternFill>
    </fill>
    <fill>
      <patternFill patternType="solid">
        <fgColor rgb="FFCCFFCC"/>
        <bgColor rgb="FFCCFFFF"/>
      </patternFill>
    </fill>
    <fill>
      <patternFill patternType="solid">
        <fgColor rgb="FFCC99FF"/>
        <bgColor rgb="FFFF99CC"/>
      </patternFill>
    </fill>
    <fill>
      <patternFill patternType="solid">
        <fgColor rgb="FFCCFFFF"/>
        <bgColor rgb="FFCCFFCC"/>
      </patternFill>
    </fill>
    <fill>
      <patternFill patternType="solid">
        <fgColor rgb="FFFFCC99"/>
        <bgColor rgb="FFFFCCCC"/>
      </patternFill>
    </fill>
    <fill>
      <patternFill patternType="solid">
        <fgColor rgb="FF99CCFF"/>
        <bgColor rgb="FF9DC3E6"/>
      </patternFill>
    </fill>
    <fill>
      <patternFill patternType="solid">
        <fgColor rgb="FFFF8080"/>
        <bgColor rgb="FFFF9999"/>
      </patternFill>
    </fill>
    <fill>
      <patternFill patternType="solid">
        <fgColor rgb="FF00FF00"/>
        <bgColor rgb="FF33CCCC"/>
      </patternFill>
    </fill>
    <fill>
      <patternFill patternType="solid">
        <fgColor rgb="FFFFCC00"/>
        <bgColor rgb="FFFFFF00"/>
      </patternFill>
    </fill>
    <fill>
      <patternFill patternType="solid">
        <fgColor rgb="FF0066CC"/>
        <bgColor rgb="FF0563C1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00CCFF"/>
      </patternFill>
    </fill>
    <fill>
      <patternFill patternType="solid">
        <fgColor rgb="FFFF9900"/>
        <bgColor rgb="FFFFCC00"/>
      </patternFill>
    </fill>
    <fill>
      <patternFill patternType="solid">
        <fgColor rgb="FF333399"/>
        <bgColor rgb="FF203864"/>
      </patternFill>
    </fill>
    <fill>
      <patternFill patternType="solid">
        <fgColor rgb="FFFF0000"/>
        <bgColor rgb="FFF10D0C"/>
      </patternFill>
    </fill>
    <fill>
      <patternFill patternType="solid">
        <fgColor rgb="FF339966"/>
        <bgColor rgb="FF5B9BD5"/>
      </patternFill>
    </fill>
    <fill>
      <patternFill patternType="solid">
        <fgColor rgb="FFFF6600"/>
        <bgColor rgb="FFFF9900"/>
      </patternFill>
    </fill>
    <fill>
      <patternFill patternType="solid">
        <fgColor rgb="FFC0C0C0"/>
        <bgColor rgb="FF9DC3E6"/>
      </patternFill>
    </fill>
    <fill>
      <patternFill patternType="solid">
        <fgColor rgb="FFFFFFCC"/>
        <bgColor rgb="FFFFFFFF"/>
      </patternFill>
    </fill>
    <fill>
      <patternFill patternType="solid">
        <fgColor rgb="FFFFFF99"/>
        <bgColor rgb="FFFFFFCC"/>
      </patternFill>
    </fill>
    <fill>
      <patternFill patternType="solid">
        <fgColor rgb="FF969696"/>
        <bgColor rgb="FF808080"/>
      </patternFill>
    </fill>
    <fill>
      <patternFill patternType="solid">
        <fgColor rgb="FFB2B2B2"/>
        <bgColor rgb="FFB2B2B2"/>
      </patternFill>
    </fill>
    <fill>
      <patternFill patternType="solid">
        <fgColor theme="0"/>
        <bgColor rgb="FFB2B2B2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B2B2B2"/>
        <bgColor indexed="64"/>
      </patternFill>
    </fill>
    <fill>
      <patternFill patternType="solid">
        <fgColor theme="0" tint="-0.249977111117893"/>
        <bgColor theme="4" tint="0.7999816888943144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theme="9" tint="0.79998168889431442"/>
      </patternFill>
    </fill>
    <fill>
      <patternFill patternType="solid">
        <fgColor rgb="FFCC0000"/>
        <bgColor indexed="64"/>
      </patternFill>
    </fill>
  </fills>
  <borders count="4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double">
        <color rgb="FFFF99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/>
      <bottom style="thin">
        <color theme="4" tint="0.3999755851924192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auto="1"/>
      </top>
      <bottom/>
      <diagonal/>
    </border>
  </borders>
  <cellStyleXfs count="1549">
    <xf numFmtId="0" fontId="0" fillId="0" borderId="0"/>
    <xf numFmtId="0" fontId="3" fillId="0" borderId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7" fillId="0" borderId="0"/>
    <xf numFmtId="0" fontId="8" fillId="0" borderId="0"/>
    <xf numFmtId="0" fontId="6" fillId="0" borderId="0"/>
    <xf numFmtId="0" fontId="5" fillId="0" borderId="0" applyNumberFormat="0" applyFill="0" applyBorder="0" applyAlignment="0" applyProtection="0"/>
    <xf numFmtId="0" fontId="6" fillId="0" borderId="0"/>
    <xf numFmtId="0" fontId="9" fillId="0" borderId="0"/>
    <xf numFmtId="0" fontId="10" fillId="0" borderId="0" applyNumberFormat="0" applyBorder="0" applyProtection="0">
      <alignment horizontal="center"/>
    </xf>
    <xf numFmtId="0" fontId="10" fillId="0" borderId="0" applyNumberFormat="0" applyBorder="0" applyProtection="0">
      <alignment horizontal="center" textRotation="90"/>
    </xf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2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2" fillId="0" borderId="0" applyNumberFormat="0" applyBorder="0" applyProtection="0"/>
    <xf numFmtId="0" fontId="12" fillId="0" borderId="0" applyNumberFormat="0" applyBorder="0" applyProtection="0"/>
    <xf numFmtId="0" fontId="12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2" fillId="0" borderId="0" applyNumberFormat="0" applyBorder="0" applyProtection="0"/>
    <xf numFmtId="0" fontId="12" fillId="0" borderId="0" applyNumberFormat="0" applyBorder="0" applyProtection="0"/>
    <xf numFmtId="0" fontId="11" fillId="0" borderId="0" applyNumberFormat="0" applyBorder="0" applyProtection="0"/>
    <xf numFmtId="0" fontId="12" fillId="0" borderId="0" applyNumberFormat="0" applyBorder="0" applyProtection="0"/>
    <xf numFmtId="0" fontId="11" fillId="0" borderId="0" applyNumberFormat="0" applyBorder="0" applyProtection="0"/>
    <xf numFmtId="0" fontId="12" fillId="0" borderId="0" applyNumberFormat="0" applyBorder="0" applyProtection="0"/>
    <xf numFmtId="0" fontId="12" fillId="0" borderId="0" applyNumberFormat="0" applyBorder="0" applyProtection="0"/>
    <xf numFmtId="0" fontId="12" fillId="0" borderId="0" applyNumberFormat="0" applyBorder="0" applyProtection="0"/>
    <xf numFmtId="0" fontId="12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2" fillId="0" borderId="0" applyNumberFormat="0" applyBorder="0" applyProtection="0"/>
    <xf numFmtId="0" fontId="12" fillId="0" borderId="0" applyNumberFormat="0" applyBorder="0" applyProtection="0"/>
    <xf numFmtId="0" fontId="12" fillId="0" borderId="0" applyNumberFormat="0" applyBorder="0" applyProtection="0"/>
    <xf numFmtId="0" fontId="12" fillId="0" borderId="0" applyNumberFormat="0" applyBorder="0" applyProtection="0"/>
    <xf numFmtId="0" fontId="12" fillId="0" borderId="0" applyNumberFormat="0" applyBorder="0" applyProtection="0"/>
    <xf numFmtId="0" fontId="12" fillId="0" borderId="0" applyNumberFormat="0" applyBorder="0" applyProtection="0"/>
    <xf numFmtId="0" fontId="12" fillId="0" borderId="0" applyNumberFormat="0" applyBorder="0" applyProtection="0"/>
    <xf numFmtId="0" fontId="11" fillId="0" borderId="0" applyNumberFormat="0" applyBorder="0" applyProtection="0"/>
    <xf numFmtId="0" fontId="12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2" fillId="0" borderId="0" applyNumberFormat="0" applyBorder="0" applyProtection="0"/>
    <xf numFmtId="0" fontId="12" fillId="0" borderId="0" applyNumberFormat="0" applyBorder="0" applyProtection="0"/>
    <xf numFmtId="0" fontId="12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2" fillId="0" borderId="0" applyNumberFormat="0" applyBorder="0" applyProtection="0"/>
    <xf numFmtId="0" fontId="12" fillId="0" borderId="0" applyNumberFormat="0" applyBorder="0" applyProtection="0"/>
    <xf numFmtId="0" fontId="11" fillId="0" borderId="0" applyNumberFormat="0" applyBorder="0" applyProtection="0"/>
    <xf numFmtId="0" fontId="12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2" fillId="0" borderId="0" applyNumberFormat="0" applyBorder="0" applyProtection="0"/>
    <xf numFmtId="0" fontId="12" fillId="0" borderId="0" applyNumberFormat="0" applyBorder="0" applyProtection="0"/>
    <xf numFmtId="0" fontId="12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2" fillId="0" borderId="0" applyNumberFormat="0" applyBorder="0" applyProtection="0"/>
    <xf numFmtId="0" fontId="11" fillId="0" borderId="0" applyNumberFormat="0" applyBorder="0" applyProtection="0"/>
    <xf numFmtId="0" fontId="12" fillId="0" borderId="0" applyNumberFormat="0" applyBorder="0" applyProtection="0"/>
    <xf numFmtId="0" fontId="12" fillId="0" borderId="0" applyNumberFormat="0" applyBorder="0" applyProtection="0"/>
    <xf numFmtId="0" fontId="12" fillId="0" borderId="0" applyNumberFormat="0" applyBorder="0" applyProtection="0"/>
    <xf numFmtId="0" fontId="12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2" fillId="0" borderId="0" applyNumberFormat="0" applyBorder="0" applyProtection="0"/>
    <xf numFmtId="0" fontId="12" fillId="0" borderId="0" applyNumberFormat="0" applyBorder="0" applyProtection="0"/>
    <xf numFmtId="0" fontId="12" fillId="0" borderId="0" applyNumberFormat="0" applyBorder="0" applyProtection="0"/>
    <xf numFmtId="0" fontId="12" fillId="0" borderId="0" applyNumberFormat="0" applyBorder="0" applyProtection="0"/>
    <xf numFmtId="0" fontId="11" fillId="0" borderId="0" applyNumberFormat="0" applyBorder="0" applyProtection="0"/>
    <xf numFmtId="0" fontId="12" fillId="0" borderId="0" applyNumberFormat="0" applyBorder="0" applyProtection="0"/>
    <xf numFmtId="0" fontId="11" fillId="0" borderId="0" applyNumberFormat="0" applyBorder="0" applyProtection="0"/>
    <xf numFmtId="0" fontId="12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2" fillId="0" borderId="0" applyNumberFormat="0" applyBorder="0" applyProtection="0"/>
    <xf numFmtId="0" fontId="12" fillId="0" borderId="0" applyNumberFormat="0" applyBorder="0" applyProtection="0"/>
    <xf numFmtId="0" fontId="12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2" fillId="0" borderId="0" applyNumberFormat="0" applyBorder="0" applyProtection="0"/>
    <xf numFmtId="0" fontId="11" fillId="0" borderId="0" applyNumberFormat="0" applyBorder="0" applyProtection="0"/>
    <xf numFmtId="0" fontId="12" fillId="0" borderId="0" applyNumberFormat="0" applyBorder="0" applyProtection="0"/>
    <xf numFmtId="0" fontId="12" fillId="0" borderId="0" applyNumberFormat="0" applyBorder="0" applyProtection="0"/>
    <xf numFmtId="0" fontId="12" fillId="0" borderId="0" applyNumberFormat="0" applyBorder="0" applyProtection="0"/>
    <xf numFmtId="0" fontId="12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2" fillId="0" borderId="0" applyNumberFormat="0" applyBorder="0" applyProtection="0"/>
    <xf numFmtId="0" fontId="12" fillId="0" borderId="0" applyNumberFormat="0" applyBorder="0" applyProtection="0"/>
    <xf numFmtId="0" fontId="12" fillId="0" borderId="0" applyNumberFormat="0" applyBorder="0" applyProtection="0"/>
    <xf numFmtId="0" fontId="12" fillId="0" borderId="0" applyNumberFormat="0" applyBorder="0" applyProtection="0"/>
    <xf numFmtId="0" fontId="12" fillId="0" borderId="0" applyNumberFormat="0" applyBorder="0" applyProtection="0"/>
    <xf numFmtId="0" fontId="11" fillId="0" borderId="0" applyNumberFormat="0" applyBorder="0" applyProtection="0"/>
    <xf numFmtId="0" fontId="12" fillId="0" borderId="0" applyNumberFormat="0" applyBorder="0" applyProtection="0"/>
    <xf numFmtId="0" fontId="11" fillId="0" borderId="0" applyNumberFormat="0" applyBorder="0" applyProtection="0"/>
    <xf numFmtId="0" fontId="12" fillId="0" borderId="0" applyNumberFormat="0" applyBorder="0" applyProtection="0"/>
    <xf numFmtId="0" fontId="12" fillId="0" borderId="0" applyNumberFormat="0" applyBorder="0" applyProtection="0"/>
    <xf numFmtId="0" fontId="12" fillId="0" borderId="0" applyNumberFormat="0" applyBorder="0" applyProtection="0"/>
    <xf numFmtId="0" fontId="12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2" fillId="0" borderId="0" applyNumberFormat="0" applyBorder="0" applyProtection="0"/>
    <xf numFmtId="0" fontId="12" fillId="0" borderId="0" applyNumberFormat="0" applyBorder="0" applyProtection="0"/>
    <xf numFmtId="0" fontId="12" fillId="0" borderId="0" applyNumberFormat="0" applyBorder="0" applyProtection="0"/>
    <xf numFmtId="0" fontId="12" fillId="0" borderId="0" applyNumberFormat="0" applyBorder="0" applyProtection="0"/>
    <xf numFmtId="0" fontId="12" fillId="0" borderId="0" applyNumberFormat="0" applyBorder="0" applyProtection="0"/>
    <xf numFmtId="0" fontId="12" fillId="0" borderId="0" applyNumberFormat="0" applyBorder="0" applyProtection="0"/>
    <xf numFmtId="0" fontId="11" fillId="0" borderId="0" applyNumberFormat="0" applyBorder="0" applyProtection="0"/>
    <xf numFmtId="0" fontId="12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2" fillId="0" borderId="0" applyNumberFormat="0" applyBorder="0" applyProtection="0"/>
    <xf numFmtId="0" fontId="12" fillId="0" borderId="0" applyNumberFormat="0" applyBorder="0" applyProtection="0"/>
    <xf numFmtId="0" fontId="12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2" fillId="0" borderId="0" applyNumberFormat="0" applyBorder="0" applyProtection="0"/>
    <xf numFmtId="0" fontId="11" fillId="0" borderId="0" applyNumberFormat="0" applyBorder="0" applyProtection="0"/>
    <xf numFmtId="0" fontId="12" fillId="0" borderId="0" applyNumberFormat="0" applyBorder="0" applyProtection="0"/>
    <xf numFmtId="0" fontId="11" fillId="0" borderId="0" applyNumberFormat="0" applyBorder="0" applyProtection="0"/>
    <xf numFmtId="0" fontId="12" fillId="0" borderId="0" applyNumberFormat="0" applyBorder="0" applyProtection="0"/>
    <xf numFmtId="0" fontId="12" fillId="0" borderId="0" applyNumberFormat="0" applyBorder="0" applyProtection="0"/>
    <xf numFmtId="0" fontId="12" fillId="0" borderId="0" applyNumberFormat="0" applyBorder="0" applyProtection="0"/>
    <xf numFmtId="0" fontId="12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2" fillId="0" borderId="0" applyNumberFormat="0" applyBorder="0" applyProtection="0"/>
    <xf numFmtId="0" fontId="12" fillId="0" borderId="0" applyNumberFormat="0" applyBorder="0" applyProtection="0"/>
    <xf numFmtId="0" fontId="12" fillId="0" borderId="0" applyNumberFormat="0" applyBorder="0" applyProtection="0"/>
    <xf numFmtId="0" fontId="12" fillId="0" borderId="0" applyNumberFormat="0" applyBorder="0" applyProtection="0"/>
    <xf numFmtId="0" fontId="12" fillId="0" borderId="0" applyNumberFormat="0" applyBorder="0" applyProtection="0"/>
    <xf numFmtId="0" fontId="12" fillId="0" borderId="0" applyNumberFormat="0" applyBorder="0" applyProtection="0"/>
    <xf numFmtId="0" fontId="12" fillId="0" borderId="0" applyNumberFormat="0" applyBorder="0" applyProtection="0"/>
    <xf numFmtId="0" fontId="11" fillId="0" borderId="0" applyNumberFormat="0" applyBorder="0" applyProtection="0"/>
    <xf numFmtId="0" fontId="12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2" fillId="0" borderId="0" applyNumberFormat="0" applyBorder="0" applyProtection="0"/>
    <xf numFmtId="0" fontId="12" fillId="0" borderId="0" applyNumberFormat="0" applyBorder="0" applyProtection="0"/>
    <xf numFmtId="0" fontId="12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2" fillId="0" borderId="0" applyNumberFormat="0" applyBorder="0" applyProtection="0"/>
    <xf numFmtId="0" fontId="12" fillId="0" borderId="0" applyNumberFormat="0" applyBorder="0" applyProtection="0"/>
    <xf numFmtId="0" fontId="11" fillId="0" borderId="0" applyNumberFormat="0" applyBorder="0" applyProtection="0"/>
    <xf numFmtId="0" fontId="12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2" fillId="0" borderId="0" applyNumberFormat="0" applyBorder="0" applyProtection="0"/>
    <xf numFmtId="0" fontId="12" fillId="0" borderId="0" applyNumberFormat="0" applyBorder="0" applyProtection="0"/>
    <xf numFmtId="0" fontId="12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2" fillId="0" borderId="0" applyNumberFormat="0" applyBorder="0" applyProtection="0"/>
    <xf numFmtId="0" fontId="11" fillId="0" borderId="0" applyNumberFormat="0" applyBorder="0" applyProtection="0"/>
    <xf numFmtId="0" fontId="12" fillId="0" borderId="0" applyNumberFormat="0" applyBorder="0" applyProtection="0"/>
    <xf numFmtId="0" fontId="12" fillId="0" borderId="0" applyNumberFormat="0" applyBorder="0" applyProtection="0"/>
    <xf numFmtId="0" fontId="12" fillId="0" borderId="0" applyNumberFormat="0" applyBorder="0" applyProtection="0"/>
    <xf numFmtId="0" fontId="12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2" fillId="0" borderId="0" applyNumberFormat="0" applyBorder="0" applyProtection="0"/>
    <xf numFmtId="0" fontId="12" fillId="0" borderId="0" applyNumberFormat="0" applyBorder="0" applyProtection="0"/>
    <xf numFmtId="0" fontId="12" fillId="0" borderId="0" applyNumberFormat="0" applyBorder="0" applyProtection="0"/>
    <xf numFmtId="0" fontId="11" fillId="0" borderId="0" applyNumberFormat="0" applyBorder="0" applyProtection="0"/>
    <xf numFmtId="0" fontId="12" fillId="0" borderId="0" applyNumberFormat="0" applyBorder="0" applyProtection="0"/>
    <xf numFmtId="0" fontId="12" fillId="0" borderId="0" applyNumberFormat="0" applyBorder="0" applyProtection="0"/>
    <xf numFmtId="0" fontId="11" fillId="0" borderId="0" applyNumberFormat="0" applyBorder="0" applyProtection="0"/>
    <xf numFmtId="0" fontId="12" fillId="0" borderId="0" applyNumberFormat="0" applyBorder="0" applyProtection="0"/>
    <xf numFmtId="0" fontId="11" fillId="0" borderId="0" applyNumberFormat="0" applyBorder="0" applyProtection="0"/>
    <xf numFmtId="0" fontId="12" fillId="0" borderId="0" applyNumberFormat="0" applyBorder="0" applyProtection="0"/>
    <xf numFmtId="0" fontId="12" fillId="0" borderId="0" applyNumberFormat="0" applyBorder="0" applyProtection="0"/>
    <xf numFmtId="0" fontId="12" fillId="0" borderId="0" applyNumberFormat="0" applyBorder="0" applyProtection="0"/>
    <xf numFmtId="0" fontId="12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2" fillId="0" borderId="0" applyNumberFormat="0" applyBorder="0" applyProtection="0"/>
    <xf numFmtId="0" fontId="12" fillId="0" borderId="0" applyNumberFormat="0" applyBorder="0" applyProtection="0"/>
    <xf numFmtId="0" fontId="12" fillId="0" borderId="0" applyNumberFormat="0" applyBorder="0" applyProtection="0"/>
    <xf numFmtId="0" fontId="12" fillId="0" borderId="0" applyNumberFormat="0" applyBorder="0" applyProtection="0"/>
    <xf numFmtId="0" fontId="12" fillId="0" borderId="0" applyNumberFormat="0" applyBorder="0" applyProtection="0"/>
    <xf numFmtId="0" fontId="12" fillId="0" borderId="0" applyNumberFormat="0" applyBorder="0" applyProtection="0"/>
    <xf numFmtId="0" fontId="12" fillId="0" borderId="0" applyNumberFormat="0" applyBorder="0" applyProtection="0"/>
    <xf numFmtId="0" fontId="11" fillId="0" borderId="0" applyNumberFormat="0" applyBorder="0" applyProtection="0"/>
    <xf numFmtId="0" fontId="12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2" fillId="0" borderId="0" applyNumberFormat="0" applyBorder="0" applyProtection="0"/>
    <xf numFmtId="0" fontId="12" fillId="0" borderId="0" applyNumberFormat="0" applyBorder="0" applyProtection="0"/>
    <xf numFmtId="0" fontId="12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2" fillId="0" borderId="0" applyNumberFormat="0" applyBorder="0" applyProtection="0"/>
    <xf numFmtId="0" fontId="12" fillId="0" borderId="0" applyNumberFormat="0" applyBorder="0" applyProtection="0"/>
    <xf numFmtId="0" fontId="11" fillId="0" borderId="0" applyNumberFormat="0" applyBorder="0" applyProtection="0"/>
    <xf numFmtId="0" fontId="12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2" fillId="0" borderId="0" applyNumberFormat="0" applyBorder="0" applyProtection="0"/>
    <xf numFmtId="0" fontId="12" fillId="0" borderId="0" applyNumberFormat="0" applyBorder="0" applyProtection="0"/>
    <xf numFmtId="0" fontId="12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2" fillId="0" borderId="0" applyNumberFormat="0" applyBorder="0" applyProtection="0"/>
    <xf numFmtId="0" fontId="11" fillId="0" borderId="0" applyNumberFormat="0" applyBorder="0" applyProtection="0"/>
    <xf numFmtId="0" fontId="12" fillId="0" borderId="0" applyNumberFormat="0" applyBorder="0" applyProtection="0"/>
    <xf numFmtId="0" fontId="12" fillId="0" borderId="0" applyNumberFormat="0" applyBorder="0" applyProtection="0"/>
    <xf numFmtId="0" fontId="12" fillId="0" borderId="0" applyNumberFormat="0" applyBorder="0" applyProtection="0"/>
    <xf numFmtId="0" fontId="12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2" fillId="0" borderId="0" applyNumberFormat="0" applyBorder="0" applyProtection="0"/>
    <xf numFmtId="0" fontId="12" fillId="0" borderId="0" applyNumberFormat="0" applyBorder="0" applyProtection="0"/>
    <xf numFmtId="0" fontId="12" fillId="0" borderId="0" applyNumberFormat="0" applyBorder="0" applyProtection="0"/>
    <xf numFmtId="0" fontId="12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2" fillId="0" borderId="0" applyNumberFormat="0" applyBorder="0" applyProtection="0"/>
    <xf numFmtId="0" fontId="11" fillId="0" borderId="0" applyNumberFormat="0" applyBorder="0" applyProtection="0"/>
    <xf numFmtId="0" fontId="12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2" fillId="0" borderId="0" applyNumberFormat="0" applyBorder="0" applyProtection="0"/>
    <xf numFmtId="0" fontId="12" fillId="0" borderId="0" applyNumberFormat="0" applyBorder="0" applyProtection="0"/>
    <xf numFmtId="0" fontId="12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2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3" fillId="0" borderId="0" applyNumberFormat="0" applyBorder="0" applyProtection="0"/>
    <xf numFmtId="165" fontId="13" fillId="0" borderId="0" applyBorder="0" applyProtection="0"/>
    <xf numFmtId="0" fontId="14" fillId="2" borderId="0" applyNumberFormat="0" applyBorder="0" applyProtection="0"/>
    <xf numFmtId="0" fontId="14" fillId="3" borderId="0" applyNumberFormat="0" applyBorder="0" applyProtection="0"/>
    <xf numFmtId="0" fontId="14" fillId="3" borderId="0" applyNumberFormat="0" applyBorder="0" applyProtection="0"/>
    <xf numFmtId="0" fontId="15" fillId="0" borderId="0" applyNumberFormat="0" applyBorder="0" applyProtection="0"/>
    <xf numFmtId="0" fontId="15" fillId="0" borderId="0" applyNumberFormat="0" applyBorder="0" applyProtection="0"/>
    <xf numFmtId="0" fontId="16" fillId="0" borderId="0" applyNumberFormat="0" applyFill="0" applyBorder="0" applyAlignment="0" applyProtection="0"/>
    <xf numFmtId="0" fontId="17" fillId="0" borderId="0"/>
    <xf numFmtId="0" fontId="18" fillId="5" borderId="0" applyNumberFormat="0" applyBorder="0" applyAlignment="0" applyProtection="0"/>
    <xf numFmtId="0" fontId="18" fillId="6" borderId="0" applyNumberFormat="0" applyBorder="0" applyAlignment="0" applyProtection="0"/>
    <xf numFmtId="0" fontId="18" fillId="7" borderId="0" applyNumberFormat="0" applyBorder="0" applyAlignment="0" applyProtection="0"/>
    <xf numFmtId="0" fontId="18" fillId="8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8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9" fillId="15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18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21" fillId="23" borderId="5" applyNumberFormat="0" applyAlignment="0" applyProtection="0"/>
    <xf numFmtId="0" fontId="22" fillId="0" borderId="6" applyNumberFormat="0" applyFill="0" applyAlignment="0" applyProtection="0"/>
    <xf numFmtId="0" fontId="3" fillId="24" borderId="7" applyNumberFormat="0" applyFont="0" applyAlignment="0" applyProtection="0"/>
    <xf numFmtId="0" fontId="23" fillId="10" borderId="5" applyNumberFormat="0" applyAlignment="0" applyProtection="0"/>
    <xf numFmtId="0" fontId="24" fillId="6" borderId="0" applyNumberFormat="0" applyBorder="0" applyAlignment="0" applyProtection="0"/>
    <xf numFmtId="0" fontId="25" fillId="25" borderId="0" applyNumberFormat="0" applyBorder="0" applyAlignment="0" applyProtection="0"/>
    <xf numFmtId="0" fontId="26" fillId="0" borderId="0" applyNumberFormat="0" applyFill="0" applyBorder="0" applyAlignment="0" applyProtection="0"/>
    <xf numFmtId="0" fontId="27" fillId="7" borderId="0" applyNumberFormat="0" applyBorder="0" applyAlignment="0" applyProtection="0"/>
    <xf numFmtId="0" fontId="28" fillId="23" borderId="8" applyNumberFormat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9" applyNumberFormat="0" applyFill="0" applyAlignment="0" applyProtection="0"/>
    <xf numFmtId="0" fontId="32" fillId="0" borderId="10" applyNumberFormat="0" applyFill="0" applyAlignment="0" applyProtection="0"/>
    <xf numFmtId="0" fontId="33" fillId="0" borderId="11" applyNumberFormat="0" applyFill="0" applyAlignment="0" applyProtection="0"/>
    <xf numFmtId="0" fontId="33" fillId="0" borderId="0" applyNumberFormat="0" applyFill="0" applyBorder="0" applyAlignment="0" applyProtection="0"/>
    <xf numFmtId="0" fontId="34" fillId="0" borderId="12" applyNumberFormat="0" applyFill="0" applyAlignment="0" applyProtection="0"/>
    <xf numFmtId="0" fontId="35" fillId="26" borderId="13" applyNumberFormat="0" applyAlignment="0" applyProtection="0"/>
    <xf numFmtId="0" fontId="36" fillId="27" borderId="0" applyBorder="0" applyProtection="0"/>
    <xf numFmtId="0" fontId="36" fillId="28" borderId="0" applyBorder="0" applyProtection="0"/>
    <xf numFmtId="0" fontId="36" fillId="29" borderId="0" applyBorder="0" applyProtection="0"/>
    <xf numFmtId="0" fontId="36" fillId="30" borderId="0" applyBorder="0" applyProtection="0"/>
    <xf numFmtId="0" fontId="36" fillId="31" borderId="0" applyBorder="0" applyProtection="0"/>
    <xf numFmtId="0" fontId="36" fillId="32" borderId="0" applyBorder="0" applyProtection="0"/>
    <xf numFmtId="0" fontId="36" fillId="33" borderId="0" applyBorder="0" applyProtection="0"/>
    <xf numFmtId="0" fontId="36" fillId="34" borderId="0" applyBorder="0" applyProtection="0"/>
    <xf numFmtId="0" fontId="36" fillId="35" borderId="0" applyBorder="0" applyProtection="0"/>
    <xf numFmtId="0" fontId="36" fillId="30" borderId="0" applyBorder="0" applyProtection="0"/>
    <xf numFmtId="0" fontId="36" fillId="33" borderId="0" applyBorder="0" applyProtection="0"/>
    <xf numFmtId="0" fontId="36" fillId="36" borderId="0" applyBorder="0" applyProtection="0"/>
    <xf numFmtId="0" fontId="37" fillId="37" borderId="0" applyBorder="0" applyProtection="0"/>
    <xf numFmtId="0" fontId="37" fillId="34" borderId="0" applyBorder="0" applyProtection="0"/>
    <xf numFmtId="0" fontId="37" fillId="35" borderId="0" applyBorder="0" applyProtection="0"/>
    <xf numFmtId="0" fontId="37" fillId="38" borderId="0" applyBorder="0" applyProtection="0"/>
    <xf numFmtId="0" fontId="37" fillId="39" borderId="0" applyBorder="0" applyProtection="0"/>
    <xf numFmtId="0" fontId="37" fillId="40" borderId="0" applyBorder="0" applyProtection="0"/>
    <xf numFmtId="0" fontId="37" fillId="41" borderId="0" applyBorder="0" applyProtection="0"/>
    <xf numFmtId="0" fontId="37" fillId="42" borderId="0" applyBorder="0" applyProtection="0"/>
    <xf numFmtId="0" fontId="37" fillId="43" borderId="0" applyBorder="0" applyProtection="0"/>
    <xf numFmtId="0" fontId="37" fillId="38" borderId="0" applyBorder="0" applyProtection="0"/>
    <xf numFmtId="0" fontId="37" fillId="39" borderId="0" applyBorder="0" applyProtection="0"/>
    <xf numFmtId="0" fontId="37" fillId="44" borderId="0" applyBorder="0" applyProtection="0"/>
    <xf numFmtId="0" fontId="38" fillId="0" borderId="0" applyBorder="0" applyProtection="0"/>
    <xf numFmtId="0" fontId="39" fillId="45" borderId="15" applyProtection="0"/>
    <xf numFmtId="0" fontId="40" fillId="0" borderId="16" applyProtection="0"/>
    <xf numFmtId="0" fontId="36" fillId="46" borderId="17" applyProtection="0"/>
    <xf numFmtId="0" fontId="41" fillId="32" borderId="15" applyProtection="0"/>
    <xf numFmtId="0" fontId="42" fillId="0" borderId="0" applyBorder="0" applyProtection="0">
      <alignment horizontal="center" textRotation="90"/>
    </xf>
    <xf numFmtId="0" fontId="43" fillId="28" borderId="0" applyBorder="0" applyProtection="0"/>
    <xf numFmtId="0" fontId="44" fillId="0" borderId="0" applyBorder="0" applyProtection="0"/>
    <xf numFmtId="167" fontId="36" fillId="0" borderId="0" applyBorder="0" applyProtection="0"/>
    <xf numFmtId="0" fontId="45" fillId="47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3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36" fillId="0" borderId="0" applyBorder="0" applyProtection="0"/>
    <xf numFmtId="0" fontId="36" fillId="0" borderId="0" applyBorder="0" applyProtection="0"/>
    <xf numFmtId="0" fontId="3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36" fillId="0" borderId="0" applyBorder="0" applyProtection="0"/>
    <xf numFmtId="0" fontId="36" fillId="0" borderId="0" applyBorder="0" applyProtection="0"/>
    <xf numFmtId="0" fontId="46" fillId="0" borderId="0" applyBorder="0" applyProtection="0"/>
    <xf numFmtId="0" fontId="36" fillId="0" borderId="0" applyBorder="0" applyProtection="0"/>
    <xf numFmtId="0" fontId="46" fillId="0" borderId="0" applyBorder="0" applyProtection="0"/>
    <xf numFmtId="0" fontId="36" fillId="0" borderId="0" applyBorder="0" applyProtection="0"/>
    <xf numFmtId="0" fontId="36" fillId="0" borderId="0" applyBorder="0" applyProtection="0"/>
    <xf numFmtId="0" fontId="36" fillId="0" borderId="0" applyBorder="0" applyProtection="0"/>
    <xf numFmtId="0" fontId="3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36" fillId="0" borderId="0" applyBorder="0" applyProtection="0"/>
    <xf numFmtId="0" fontId="36" fillId="0" borderId="0" applyBorder="0" applyProtection="0"/>
    <xf numFmtId="0" fontId="36" fillId="0" borderId="0" applyBorder="0" applyProtection="0"/>
    <xf numFmtId="0" fontId="36" fillId="0" borderId="0" applyBorder="0" applyProtection="0"/>
    <xf numFmtId="0" fontId="36" fillId="0" borderId="0" applyBorder="0" applyProtection="0"/>
    <xf numFmtId="0" fontId="36" fillId="0" borderId="0" applyBorder="0" applyProtection="0"/>
    <xf numFmtId="0" fontId="36" fillId="0" borderId="0" applyBorder="0" applyProtection="0"/>
    <xf numFmtId="0" fontId="46" fillId="0" borderId="0" applyBorder="0" applyProtection="0"/>
    <xf numFmtId="0" fontId="3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36" fillId="0" borderId="0" applyBorder="0" applyProtection="0"/>
    <xf numFmtId="0" fontId="36" fillId="0" borderId="0" applyBorder="0" applyProtection="0"/>
    <xf numFmtId="0" fontId="3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36" fillId="0" borderId="0" applyBorder="0" applyProtection="0"/>
    <xf numFmtId="0" fontId="36" fillId="0" borderId="0" applyBorder="0" applyProtection="0"/>
    <xf numFmtId="0" fontId="46" fillId="0" borderId="0" applyBorder="0" applyProtection="0"/>
    <xf numFmtId="0" fontId="3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36" fillId="0" borderId="0" applyBorder="0" applyProtection="0"/>
    <xf numFmtId="0" fontId="36" fillId="0" borderId="0" applyBorder="0" applyProtection="0"/>
    <xf numFmtId="0" fontId="3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36" fillId="0" borderId="0" applyBorder="0" applyProtection="0"/>
    <xf numFmtId="0" fontId="46" fillId="0" borderId="0" applyBorder="0" applyProtection="0"/>
    <xf numFmtId="0" fontId="36" fillId="0" borderId="0" applyBorder="0" applyProtection="0"/>
    <xf numFmtId="0" fontId="36" fillId="0" borderId="0" applyBorder="0" applyProtection="0"/>
    <xf numFmtId="0" fontId="36" fillId="0" borderId="0" applyBorder="0" applyProtection="0"/>
    <xf numFmtId="0" fontId="3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36" fillId="0" borderId="0" applyBorder="0" applyProtection="0"/>
    <xf numFmtId="0" fontId="36" fillId="0" borderId="0" applyBorder="0" applyProtection="0"/>
    <xf numFmtId="0" fontId="36" fillId="0" borderId="0" applyBorder="0" applyProtection="0"/>
    <xf numFmtId="0" fontId="36" fillId="0" borderId="0" applyBorder="0" applyProtection="0"/>
    <xf numFmtId="0" fontId="46" fillId="0" borderId="0" applyBorder="0" applyProtection="0"/>
    <xf numFmtId="0" fontId="36" fillId="0" borderId="0" applyBorder="0" applyProtection="0"/>
    <xf numFmtId="0" fontId="46" fillId="0" borderId="0" applyBorder="0" applyProtection="0"/>
    <xf numFmtId="0" fontId="3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36" fillId="0" borderId="0" applyBorder="0" applyProtection="0"/>
    <xf numFmtId="0" fontId="36" fillId="0" borderId="0" applyBorder="0" applyProtection="0"/>
    <xf numFmtId="0" fontId="3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36" fillId="0" borderId="0" applyBorder="0" applyProtection="0"/>
    <xf numFmtId="0" fontId="46" fillId="0" borderId="0" applyBorder="0" applyProtection="0"/>
    <xf numFmtId="0" fontId="36" fillId="0" borderId="0" applyBorder="0" applyProtection="0"/>
    <xf numFmtId="0" fontId="36" fillId="0" borderId="0" applyBorder="0" applyProtection="0"/>
    <xf numFmtId="0" fontId="36" fillId="0" borderId="0" applyBorder="0" applyProtection="0"/>
    <xf numFmtId="0" fontId="3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36" fillId="0" borderId="0" applyBorder="0" applyProtection="0"/>
    <xf numFmtId="0" fontId="36" fillId="0" borderId="0" applyBorder="0" applyProtection="0"/>
    <xf numFmtId="0" fontId="36" fillId="0" borderId="0" applyBorder="0" applyProtection="0"/>
    <xf numFmtId="0" fontId="36" fillId="0" borderId="0" applyBorder="0" applyProtection="0"/>
    <xf numFmtId="0" fontId="36" fillId="0" borderId="0" applyBorder="0" applyProtection="0"/>
    <xf numFmtId="0" fontId="46" fillId="0" borderId="0" applyBorder="0" applyProtection="0"/>
    <xf numFmtId="0" fontId="36" fillId="0" borderId="0" applyBorder="0" applyProtection="0"/>
    <xf numFmtId="0" fontId="46" fillId="0" borderId="0" applyBorder="0" applyProtection="0"/>
    <xf numFmtId="0" fontId="36" fillId="0" borderId="0" applyBorder="0" applyProtection="0"/>
    <xf numFmtId="0" fontId="36" fillId="0" borderId="0" applyBorder="0" applyProtection="0"/>
    <xf numFmtId="0" fontId="36" fillId="0" borderId="0" applyBorder="0" applyProtection="0"/>
    <xf numFmtId="0" fontId="3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36" fillId="0" borderId="0" applyBorder="0" applyProtection="0"/>
    <xf numFmtId="0" fontId="36" fillId="0" borderId="0" applyBorder="0" applyProtection="0"/>
    <xf numFmtId="0" fontId="36" fillId="0" borderId="0" applyBorder="0" applyProtection="0"/>
    <xf numFmtId="0" fontId="36" fillId="0" borderId="0" applyBorder="0" applyProtection="0"/>
    <xf numFmtId="0" fontId="36" fillId="0" borderId="0" applyBorder="0" applyProtection="0"/>
    <xf numFmtId="0" fontId="36" fillId="0" borderId="0" applyBorder="0" applyProtection="0"/>
    <xf numFmtId="0" fontId="46" fillId="0" borderId="0" applyBorder="0" applyProtection="0"/>
    <xf numFmtId="0" fontId="3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36" fillId="0" borderId="0" applyBorder="0" applyProtection="0"/>
    <xf numFmtId="0" fontId="36" fillId="0" borderId="0" applyBorder="0" applyProtection="0"/>
    <xf numFmtId="0" fontId="3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36" fillId="0" borderId="0" applyBorder="0" applyProtection="0"/>
    <xf numFmtId="0" fontId="46" fillId="0" borderId="0" applyBorder="0" applyProtection="0"/>
    <xf numFmtId="0" fontId="36" fillId="0" borderId="0" applyBorder="0" applyProtection="0"/>
    <xf numFmtId="0" fontId="46" fillId="0" borderId="0" applyBorder="0" applyProtection="0"/>
    <xf numFmtId="0" fontId="36" fillId="0" borderId="0" applyBorder="0" applyProtection="0"/>
    <xf numFmtId="0" fontId="36" fillId="0" borderId="0" applyBorder="0" applyProtection="0"/>
    <xf numFmtId="0" fontId="36" fillId="0" borderId="0" applyBorder="0" applyProtection="0"/>
    <xf numFmtId="0" fontId="3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36" fillId="0" borderId="0" applyBorder="0" applyProtection="0"/>
    <xf numFmtId="0" fontId="36" fillId="0" borderId="0" applyBorder="0" applyProtection="0"/>
    <xf numFmtId="0" fontId="36" fillId="0" borderId="0" applyBorder="0" applyProtection="0"/>
    <xf numFmtId="0" fontId="36" fillId="0" borderId="0" applyBorder="0" applyProtection="0"/>
    <xf numFmtId="0" fontId="36" fillId="0" borderId="0" applyBorder="0" applyProtection="0"/>
    <xf numFmtId="0" fontId="36" fillId="0" borderId="0" applyBorder="0" applyProtection="0"/>
    <xf numFmtId="0" fontId="36" fillId="0" borderId="0" applyBorder="0" applyProtection="0"/>
    <xf numFmtId="0" fontId="46" fillId="0" borderId="0" applyBorder="0" applyProtection="0"/>
    <xf numFmtId="0" fontId="3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36" fillId="0" borderId="0" applyBorder="0" applyProtection="0"/>
    <xf numFmtId="0" fontId="36" fillId="0" borderId="0" applyBorder="0" applyProtection="0"/>
    <xf numFmtId="0" fontId="3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36" fillId="0" borderId="0" applyBorder="0" applyProtection="0"/>
    <xf numFmtId="0" fontId="36" fillId="0" borderId="0" applyBorder="0" applyProtection="0"/>
    <xf numFmtId="0" fontId="46" fillId="0" borderId="0" applyBorder="0" applyProtection="0"/>
    <xf numFmtId="0" fontId="3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36" fillId="0" borderId="0" applyBorder="0" applyProtection="0"/>
    <xf numFmtId="0" fontId="36" fillId="0" borderId="0" applyBorder="0" applyProtection="0"/>
    <xf numFmtId="0" fontId="3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36" fillId="0" borderId="0" applyBorder="0" applyProtection="0"/>
    <xf numFmtId="0" fontId="46" fillId="0" borderId="0" applyBorder="0" applyProtection="0"/>
    <xf numFmtId="0" fontId="36" fillId="0" borderId="0" applyBorder="0" applyProtection="0"/>
    <xf numFmtId="0" fontId="36" fillId="0" borderId="0" applyBorder="0" applyProtection="0"/>
    <xf numFmtId="0" fontId="36" fillId="0" borderId="0" applyBorder="0" applyProtection="0"/>
    <xf numFmtId="0" fontId="3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36" fillId="0" borderId="0" applyBorder="0" applyProtection="0"/>
    <xf numFmtId="0" fontId="36" fillId="0" borderId="0" applyBorder="0" applyProtection="0"/>
    <xf numFmtId="0" fontId="36" fillId="0" borderId="0" applyBorder="0" applyProtection="0"/>
    <xf numFmtId="0" fontId="46" fillId="0" borderId="0" applyBorder="0" applyProtection="0"/>
    <xf numFmtId="0" fontId="36" fillId="0" borderId="0" applyBorder="0" applyProtection="0"/>
    <xf numFmtId="0" fontId="36" fillId="0" borderId="0" applyBorder="0" applyProtection="0"/>
    <xf numFmtId="0" fontId="46" fillId="0" borderId="0" applyBorder="0" applyProtection="0"/>
    <xf numFmtId="0" fontId="36" fillId="0" borderId="0" applyBorder="0" applyProtection="0"/>
    <xf numFmtId="0" fontId="46" fillId="0" borderId="0" applyBorder="0" applyProtection="0"/>
    <xf numFmtId="0" fontId="36" fillId="0" borderId="0" applyBorder="0" applyProtection="0"/>
    <xf numFmtId="0" fontId="36" fillId="0" borderId="0" applyBorder="0" applyProtection="0"/>
    <xf numFmtId="0" fontId="36" fillId="0" borderId="0" applyBorder="0" applyProtection="0"/>
    <xf numFmtId="0" fontId="3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36" fillId="0" borderId="0" applyBorder="0" applyProtection="0"/>
    <xf numFmtId="0" fontId="36" fillId="0" borderId="0" applyBorder="0" applyProtection="0"/>
    <xf numFmtId="0" fontId="36" fillId="0" borderId="0" applyBorder="0" applyProtection="0"/>
    <xf numFmtId="0" fontId="36" fillId="0" borderId="0" applyBorder="0" applyProtection="0"/>
    <xf numFmtId="0" fontId="36" fillId="0" borderId="0" applyBorder="0" applyProtection="0"/>
    <xf numFmtId="0" fontId="36" fillId="0" borderId="0" applyBorder="0" applyProtection="0"/>
    <xf numFmtId="0" fontId="36" fillId="0" borderId="0" applyBorder="0" applyProtection="0"/>
    <xf numFmtId="0" fontId="46" fillId="0" borderId="0" applyBorder="0" applyProtection="0"/>
    <xf numFmtId="0" fontId="3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36" fillId="0" borderId="0" applyBorder="0" applyProtection="0"/>
    <xf numFmtId="0" fontId="36" fillId="0" borderId="0" applyBorder="0" applyProtection="0"/>
    <xf numFmtId="0" fontId="3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36" fillId="0" borderId="0" applyBorder="0" applyProtection="0"/>
    <xf numFmtId="0" fontId="36" fillId="0" borderId="0" applyBorder="0" applyProtection="0"/>
    <xf numFmtId="0" fontId="46" fillId="0" borderId="0" applyBorder="0" applyProtection="0"/>
    <xf numFmtId="0" fontId="3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36" fillId="0" borderId="0" applyBorder="0" applyProtection="0"/>
    <xf numFmtId="0" fontId="36" fillId="0" borderId="0" applyBorder="0" applyProtection="0"/>
    <xf numFmtId="0" fontId="3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36" fillId="0" borderId="0" applyBorder="0" applyProtection="0"/>
    <xf numFmtId="0" fontId="46" fillId="0" borderId="0" applyBorder="0" applyProtection="0"/>
    <xf numFmtId="0" fontId="36" fillId="0" borderId="0" applyBorder="0" applyProtection="0"/>
    <xf numFmtId="0" fontId="36" fillId="0" borderId="0" applyBorder="0" applyProtection="0"/>
    <xf numFmtId="0" fontId="36" fillId="0" borderId="0" applyBorder="0" applyProtection="0"/>
    <xf numFmtId="0" fontId="3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36" fillId="0" borderId="0" applyBorder="0" applyProtection="0"/>
    <xf numFmtId="0" fontId="36" fillId="0" borderId="0" applyBorder="0" applyProtection="0"/>
    <xf numFmtId="0" fontId="36" fillId="0" borderId="0" applyBorder="0" applyProtection="0"/>
    <xf numFmtId="0" fontId="36" fillId="0" borderId="0" applyBorder="0" applyProtection="0"/>
    <xf numFmtId="0" fontId="7" fillId="0" borderId="0"/>
    <xf numFmtId="0" fontId="46" fillId="0" borderId="0" applyBorder="0" applyProtection="0"/>
    <xf numFmtId="0" fontId="46" fillId="0" borderId="0" applyBorder="0" applyProtection="0"/>
    <xf numFmtId="0" fontId="7" fillId="0" borderId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36" fillId="0" borderId="0" applyBorder="0" applyProtection="0"/>
    <xf numFmtId="0" fontId="46" fillId="0" borderId="0" applyBorder="0" applyProtection="0"/>
    <xf numFmtId="0" fontId="3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36" fillId="0" borderId="0" applyBorder="0" applyProtection="0"/>
    <xf numFmtId="0" fontId="36" fillId="0" borderId="0" applyBorder="0" applyProtection="0"/>
    <xf numFmtId="0" fontId="3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7" fillId="0" borderId="0"/>
    <xf numFmtId="0" fontId="36" fillId="0" borderId="0" applyBorder="0" applyProtection="0"/>
    <xf numFmtId="0" fontId="7" fillId="0" borderId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3" fillId="0" borderId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46" fillId="0" borderId="0" applyBorder="0" applyProtection="0"/>
    <xf numFmtId="168" fontId="36" fillId="0" borderId="0" applyBorder="0" applyProtection="0"/>
    <xf numFmtId="0" fontId="48" fillId="0" borderId="0" applyBorder="0" applyProtection="0"/>
    <xf numFmtId="169" fontId="48" fillId="0" borderId="0" applyBorder="0" applyProtection="0"/>
    <xf numFmtId="0" fontId="49" fillId="0" borderId="0" applyBorder="0" applyProtection="0"/>
    <xf numFmtId="0" fontId="50" fillId="44" borderId="0" applyBorder="0" applyProtection="0"/>
    <xf numFmtId="0" fontId="50" fillId="47" borderId="0" applyBorder="0" applyProtection="0"/>
    <xf numFmtId="0" fontId="50" fillId="47" borderId="0" applyBorder="0" applyProtection="0"/>
    <xf numFmtId="0" fontId="51" fillId="29" borderId="0" applyBorder="0" applyProtection="0"/>
    <xf numFmtId="0" fontId="52" fillId="45" borderId="18" applyProtection="0"/>
    <xf numFmtId="0" fontId="53" fillId="0" borderId="0" applyBorder="0" applyProtection="0"/>
    <xf numFmtId="0" fontId="54" fillId="0" borderId="0" applyBorder="0" applyProtection="0"/>
    <xf numFmtId="0" fontId="54" fillId="0" borderId="0" applyBorder="0" applyProtection="0"/>
    <xf numFmtId="0" fontId="55" fillId="0" borderId="0" applyBorder="0" applyProtection="0"/>
    <xf numFmtId="0" fontId="56" fillId="0" borderId="0" applyBorder="0" applyProtection="0"/>
    <xf numFmtId="0" fontId="57" fillId="0" borderId="19" applyProtection="0"/>
    <xf numFmtId="0" fontId="58" fillId="0" borderId="20" applyProtection="0"/>
    <xf numFmtId="0" fontId="59" fillId="0" borderId="21" applyProtection="0"/>
    <xf numFmtId="0" fontId="59" fillId="0" borderId="0" applyBorder="0" applyProtection="0"/>
    <xf numFmtId="0" fontId="60" fillId="0" borderId="22" applyProtection="0"/>
    <xf numFmtId="0" fontId="61" fillId="48" borderId="23" applyProtection="0"/>
    <xf numFmtId="0" fontId="62" fillId="0" borderId="0" applyNumberFormat="0" applyFill="0" applyBorder="0" applyAlignment="0" applyProtection="0"/>
    <xf numFmtId="0" fontId="65" fillId="49" borderId="14"/>
    <xf numFmtId="0" fontId="66" fillId="0" borderId="14"/>
    <xf numFmtId="0" fontId="3" fillId="0" borderId="0"/>
    <xf numFmtId="0" fontId="7" fillId="0" borderId="0"/>
  </cellStyleXfs>
  <cellXfs count="210">
    <xf numFmtId="0" fontId="0" fillId="0" borderId="0" xfId="0"/>
    <xf numFmtId="0" fontId="4" fillId="0" borderId="0" xfId="0" applyFont="1"/>
    <xf numFmtId="0" fontId="0" fillId="4" borderId="0" xfId="0" applyFill="1"/>
    <xf numFmtId="0" fontId="4" fillId="4" borderId="0" xfId="0" applyFont="1" applyFill="1"/>
    <xf numFmtId="0" fontId="63" fillId="4" borderId="0" xfId="0" applyFont="1" applyFill="1" applyAlignment="1">
      <alignment horizontal="left" vertical="center"/>
    </xf>
    <xf numFmtId="0" fontId="2" fillId="4" borderId="0" xfId="0" applyFont="1" applyFill="1"/>
    <xf numFmtId="0" fontId="64" fillId="4" borderId="0" xfId="0" applyFont="1" applyFill="1"/>
    <xf numFmtId="0" fontId="2" fillId="0" borderId="0" xfId="0" applyFont="1"/>
    <xf numFmtId="0" fontId="1" fillId="4" borderId="0" xfId="0" applyFont="1" applyFill="1"/>
    <xf numFmtId="0" fontId="67" fillId="4" borderId="0" xfId="0" applyFont="1" applyFill="1"/>
    <xf numFmtId="0" fontId="69" fillId="0" borderId="4" xfId="0" applyFont="1" applyBorder="1" applyAlignment="1">
      <alignment horizontal="center"/>
    </xf>
    <xf numFmtId="0" fontId="68" fillId="4" borderId="0" xfId="0" applyFont="1" applyFill="1"/>
    <xf numFmtId="0" fontId="72" fillId="0" borderId="4" xfId="0" applyFont="1" applyBorder="1"/>
    <xf numFmtId="0" fontId="74" fillId="0" borderId="0" xfId="0" applyFont="1"/>
    <xf numFmtId="0" fontId="67" fillId="0" borderId="0" xfId="0" applyFont="1"/>
    <xf numFmtId="0" fontId="75" fillId="4" borderId="0" xfId="0" applyFont="1" applyFill="1"/>
    <xf numFmtId="0" fontId="68" fillId="0" borderId="4" xfId="0" applyFont="1" applyBorder="1"/>
    <xf numFmtId="0" fontId="76" fillId="0" borderId="4" xfId="0" applyFont="1" applyBorder="1"/>
    <xf numFmtId="3" fontId="68" fillId="0" borderId="4" xfId="0" applyNumberFormat="1" applyFont="1" applyBorder="1"/>
    <xf numFmtId="0" fontId="77" fillId="4" borderId="0" xfId="0" applyFont="1" applyFill="1" applyAlignment="1">
      <alignment horizontal="left" vertical="center"/>
    </xf>
    <xf numFmtId="0" fontId="67" fillId="4" borderId="4" xfId="0" applyFont="1" applyFill="1" applyBorder="1" applyAlignment="1">
      <alignment horizontal="center"/>
    </xf>
    <xf numFmtId="3" fontId="76" fillId="0" borderId="4" xfId="0" applyNumberFormat="1" applyFont="1" applyBorder="1"/>
    <xf numFmtId="3" fontId="68" fillId="4" borderId="4" xfId="0" applyNumberFormat="1" applyFont="1" applyFill="1" applyBorder="1"/>
    <xf numFmtId="3" fontId="77" fillId="4" borderId="0" xfId="0" applyNumberFormat="1" applyFont="1" applyFill="1" applyAlignment="1">
      <alignment horizontal="left" vertical="center"/>
    </xf>
    <xf numFmtId="0" fontId="78" fillId="52" borderId="4" xfId="0" applyFont="1" applyFill="1" applyBorder="1" applyAlignment="1">
      <alignment horizontal="left" vertical="center" wrapText="1"/>
    </xf>
    <xf numFmtId="0" fontId="69" fillId="0" borderId="4" xfId="0" applyFont="1" applyBorder="1" applyAlignment="1">
      <alignment horizontal="left" vertical="center" wrapText="1"/>
    </xf>
    <xf numFmtId="0" fontId="68" fillId="0" borderId="0" xfId="0" applyFont="1"/>
    <xf numFmtId="0" fontId="74" fillId="4" borderId="0" xfId="0" applyFont="1" applyFill="1"/>
    <xf numFmtId="0" fontId="72" fillId="0" borderId="4" xfId="0" applyFont="1" applyBorder="1" applyAlignment="1">
      <alignment horizontal="center" vertical="center" wrapText="1"/>
    </xf>
    <xf numFmtId="1" fontId="68" fillId="0" borderId="4" xfId="0" applyNumberFormat="1" applyFont="1" applyBorder="1" applyAlignment="1">
      <alignment horizontal="center"/>
    </xf>
    <xf numFmtId="1" fontId="68" fillId="0" borderId="4" xfId="0" applyNumberFormat="1" applyFont="1" applyBorder="1"/>
    <xf numFmtId="0" fontId="68" fillId="0" borderId="0" xfId="0" applyFont="1" applyAlignment="1">
      <alignment horizontal="center"/>
    </xf>
    <xf numFmtId="1" fontId="76" fillId="0" borderId="4" xfId="0" applyNumberFormat="1" applyFont="1" applyBorder="1" applyAlignment="1">
      <alignment horizontal="center"/>
    </xf>
    <xf numFmtId="3" fontId="67" fillId="0" borderId="4" xfId="0" applyNumberFormat="1" applyFont="1" applyBorder="1"/>
    <xf numFmtId="0" fontId="81" fillId="4" borderId="0" xfId="0" applyFont="1" applyFill="1" applyBorder="1" applyAlignment="1">
      <alignment horizontal="right" vertical="center" wrapText="1"/>
    </xf>
    <xf numFmtId="10" fontId="81" fillId="4" borderId="0" xfId="0" applyNumberFormat="1" applyFont="1" applyFill="1" applyBorder="1" applyAlignment="1">
      <alignment horizontal="right" vertical="center" wrapText="1"/>
    </xf>
    <xf numFmtId="0" fontId="74" fillId="0" borderId="0" xfId="0" applyFont="1" applyAlignment="1">
      <alignment horizontal="right"/>
    </xf>
    <xf numFmtId="0" fontId="67" fillId="53" borderId="4" xfId="0" applyFont="1" applyFill="1" applyBorder="1"/>
    <xf numFmtId="0" fontId="67" fillId="51" borderId="4" xfId="0" applyFont="1" applyFill="1" applyBorder="1"/>
    <xf numFmtId="0" fontId="68" fillId="4" borderId="4" xfId="0" applyFont="1" applyFill="1" applyBorder="1"/>
    <xf numFmtId="0" fontId="82" fillId="50" borderId="0" xfId="1545" applyFont="1" applyFill="1" applyBorder="1" applyAlignment="1">
      <alignment horizontal="center"/>
    </xf>
    <xf numFmtId="0" fontId="82" fillId="0" borderId="24" xfId="0" applyFont="1" applyFill="1" applyBorder="1" applyAlignment="1">
      <alignment horizontal="left" vertical="center" wrapText="1"/>
    </xf>
    <xf numFmtId="3" fontId="83" fillId="0" borderId="4" xfId="1546" applyNumberFormat="1" applyFont="1" applyFill="1" applyBorder="1"/>
    <xf numFmtId="3" fontId="83" fillId="0" borderId="0" xfId="1546" applyNumberFormat="1" applyFont="1" applyFill="1" applyBorder="1"/>
    <xf numFmtId="0" fontId="82" fillId="0" borderId="4" xfId="0" applyFont="1" applyFill="1" applyBorder="1" applyAlignment="1">
      <alignment horizontal="left" vertical="center" wrapText="1"/>
    </xf>
    <xf numFmtId="3" fontId="83" fillId="0" borderId="26" xfId="1546" applyNumberFormat="1" applyFont="1" applyFill="1" applyBorder="1"/>
    <xf numFmtId="3" fontId="83" fillId="0" borderId="27" xfId="1546" applyNumberFormat="1" applyFont="1" applyFill="1" applyBorder="1"/>
    <xf numFmtId="0" fontId="72" fillId="0" borderId="4" xfId="0" applyFont="1" applyBorder="1" applyAlignment="1">
      <alignment horizontal="center"/>
    </xf>
    <xf numFmtId="0" fontId="72" fillId="0" borderId="4" xfId="0" applyFont="1" applyFill="1" applyBorder="1"/>
    <xf numFmtId="0" fontId="72" fillId="51" borderId="4" xfId="0" applyFont="1" applyFill="1" applyBorder="1" applyAlignment="1">
      <alignment horizontal="center" vertical="center"/>
    </xf>
    <xf numFmtId="0" fontId="72" fillId="51" borderId="4" xfId="0" applyFont="1" applyFill="1" applyBorder="1" applyAlignment="1">
      <alignment horizontal="center" vertical="center" wrapText="1"/>
    </xf>
    <xf numFmtId="0" fontId="72" fillId="4" borderId="4" xfId="0" applyFont="1" applyFill="1" applyBorder="1"/>
    <xf numFmtId="3" fontId="78" fillId="4" borderId="4" xfId="0" applyNumberFormat="1" applyFont="1" applyFill="1" applyBorder="1" applyAlignment="1">
      <alignment horizontal="center"/>
    </xf>
    <xf numFmtId="0" fontId="78" fillId="4" borderId="4" xfId="0" applyFont="1" applyFill="1" applyBorder="1" applyAlignment="1">
      <alignment horizontal="center"/>
    </xf>
    <xf numFmtId="0" fontId="76" fillId="4" borderId="2" xfId="0" applyFont="1" applyFill="1" applyBorder="1" applyAlignment="1">
      <alignment horizontal="left" vertical="center"/>
    </xf>
    <xf numFmtId="0" fontId="76" fillId="4" borderId="31" xfId="0" applyFont="1" applyFill="1" applyBorder="1" applyAlignment="1">
      <alignment horizontal="left" vertical="center"/>
    </xf>
    <xf numFmtId="3" fontId="68" fillId="4" borderId="32" xfId="0" applyNumberFormat="1" applyFont="1" applyFill="1" applyBorder="1"/>
    <xf numFmtId="3" fontId="68" fillId="4" borderId="33" xfId="0" applyNumberFormat="1" applyFont="1" applyFill="1" applyBorder="1"/>
    <xf numFmtId="0" fontId="67" fillId="54" borderId="4" xfId="0" applyFont="1" applyFill="1" applyBorder="1" applyAlignment="1">
      <alignment horizontal="center"/>
    </xf>
    <xf numFmtId="3" fontId="68" fillId="0" borderId="3" xfId="0" applyNumberFormat="1" applyFont="1" applyBorder="1"/>
    <xf numFmtId="0" fontId="74" fillId="0" borderId="0" xfId="0" applyFont="1" applyBorder="1" applyAlignment="1">
      <alignment horizontal="left"/>
    </xf>
    <xf numFmtId="0" fontId="74" fillId="0" borderId="0" xfId="0" applyFont="1" applyAlignment="1">
      <alignment horizontal="left"/>
    </xf>
    <xf numFmtId="1" fontId="76" fillId="54" borderId="4" xfId="0" applyNumberFormat="1" applyFont="1" applyFill="1" applyBorder="1" applyAlignment="1">
      <alignment horizontal="center"/>
    </xf>
    <xf numFmtId="1" fontId="68" fillId="54" borderId="4" xfId="0" applyNumberFormat="1" applyFont="1" applyFill="1" applyBorder="1" applyAlignment="1">
      <alignment horizontal="center"/>
    </xf>
    <xf numFmtId="1" fontId="72" fillId="0" borderId="4" xfId="0" applyNumberFormat="1" applyFont="1" applyBorder="1"/>
    <xf numFmtId="3" fontId="72" fillId="0" borderId="4" xfId="0" applyNumberFormat="1" applyFont="1" applyBorder="1"/>
    <xf numFmtId="0" fontId="68" fillId="4" borderId="4" xfId="0" applyFont="1" applyFill="1" applyBorder="1" applyAlignment="1">
      <alignment wrapText="1"/>
    </xf>
    <xf numFmtId="0" fontId="74" fillId="4" borderId="3" xfId="0" applyFont="1" applyFill="1" applyBorder="1" applyAlignment="1">
      <alignment horizontal="left"/>
    </xf>
    <xf numFmtId="0" fontId="77" fillId="4" borderId="0" xfId="0" applyFont="1" applyFill="1" applyAlignment="1">
      <alignment horizontal="left" vertical="center"/>
    </xf>
    <xf numFmtId="0" fontId="72" fillId="54" borderId="4" xfId="0" applyFont="1" applyFill="1" applyBorder="1" applyAlignment="1">
      <alignment horizontal="center" vertical="center" wrapText="1"/>
    </xf>
    <xf numFmtId="0" fontId="76" fillId="4" borderId="4" xfId="0" applyFont="1" applyFill="1" applyBorder="1" applyAlignment="1">
      <alignment horizontal="left" vertical="center" wrapText="1"/>
    </xf>
    <xf numFmtId="0" fontId="85" fillId="4" borderId="0" xfId="0" applyFont="1" applyFill="1" applyAlignment="1">
      <alignment horizontal="left" vertical="center"/>
    </xf>
    <xf numFmtId="3" fontId="80" fillId="0" borderId="0" xfId="1547" applyNumberFormat="1" applyFont="1" applyBorder="1" applyAlignment="1">
      <alignment horizontal="right" vertical="top"/>
    </xf>
    <xf numFmtId="0" fontId="79" fillId="4" borderId="4" xfId="0" applyFont="1" applyFill="1" applyBorder="1" applyAlignment="1">
      <alignment horizontal="left" vertical="center"/>
    </xf>
    <xf numFmtId="3" fontId="67" fillId="4" borderId="24" xfId="0" applyNumberFormat="1" applyFont="1" applyFill="1" applyBorder="1"/>
    <xf numFmtId="3" fontId="67" fillId="0" borderId="25" xfId="0" applyNumberFormat="1" applyFont="1" applyBorder="1"/>
    <xf numFmtId="3" fontId="67" fillId="0" borderId="34" xfId="0" applyNumberFormat="1" applyFont="1" applyBorder="1"/>
    <xf numFmtId="0" fontId="76" fillId="0" borderId="1" xfId="0" applyFont="1" applyBorder="1" applyAlignment="1">
      <alignment horizontal="justify" vertical="center" wrapText="1"/>
    </xf>
    <xf numFmtId="0" fontId="86" fillId="0" borderId="0" xfId="0" applyFont="1"/>
    <xf numFmtId="0" fontId="68" fillId="0" borderId="4" xfId="0" applyFont="1" applyBorder="1" applyAlignment="1">
      <alignment horizontal="left" vertical="center"/>
    </xf>
    <xf numFmtId="0" fontId="68" fillId="0" borderId="4" xfId="0" applyFont="1" applyBorder="1" applyAlignment="1">
      <alignment horizontal="left" vertical="center" wrapText="1"/>
    </xf>
    <xf numFmtId="0" fontId="68" fillId="4" borderId="0" xfId="0" applyFont="1" applyFill="1" applyBorder="1"/>
    <xf numFmtId="0" fontId="68" fillId="0" borderId="0" xfId="0" applyFont="1" applyBorder="1"/>
    <xf numFmtId="0" fontId="87" fillId="0" borderId="0" xfId="0" applyFont="1"/>
    <xf numFmtId="0" fontId="88" fillId="0" borderId="0" xfId="0" applyFont="1" applyAlignment="1">
      <alignment horizontal="center"/>
    </xf>
    <xf numFmtId="0" fontId="89" fillId="0" borderId="4" xfId="1544" quotePrefix="1" applyFont="1" applyBorder="1" applyAlignment="1">
      <alignment horizontal="center" vertical="center"/>
    </xf>
    <xf numFmtId="0" fontId="89" fillId="0" borderId="4" xfId="1544" quotePrefix="1" applyFont="1" applyBorder="1" applyAlignment="1">
      <alignment horizontal="center"/>
    </xf>
    <xf numFmtId="0" fontId="89" fillId="0" borderId="4" xfId="1544" applyFont="1" applyBorder="1" applyAlignment="1">
      <alignment horizontal="center" vertical="center"/>
    </xf>
    <xf numFmtId="0" fontId="88" fillId="4" borderId="0" xfId="0" applyFont="1" applyFill="1" applyAlignment="1">
      <alignment horizontal="center"/>
    </xf>
    <xf numFmtId="0" fontId="92" fillId="0" borderId="35" xfId="0" applyFont="1" applyBorder="1"/>
    <xf numFmtId="170" fontId="93" fillId="0" borderId="35" xfId="0" applyNumberFormat="1" applyFont="1" applyBorder="1"/>
    <xf numFmtId="171" fontId="93" fillId="0" borderId="35" xfId="0" applyNumberFormat="1" applyFont="1" applyBorder="1"/>
    <xf numFmtId="0" fontId="94" fillId="55" borderId="0" xfId="0" applyFont="1" applyFill="1"/>
    <xf numFmtId="170" fontId="91" fillId="55" borderId="0" xfId="0" applyNumberFormat="1" applyFont="1" applyFill="1"/>
    <xf numFmtId="171" fontId="91" fillId="55" borderId="0" xfId="0" applyNumberFormat="1" applyFont="1" applyFill="1"/>
    <xf numFmtId="0" fontId="94" fillId="0" borderId="0" xfId="0" applyFont="1"/>
    <xf numFmtId="170" fontId="91" fillId="0" borderId="0" xfId="0" applyNumberFormat="1" applyFont="1"/>
    <xf numFmtId="171" fontId="91" fillId="0" borderId="0" xfId="0" applyNumberFormat="1" applyFont="1"/>
    <xf numFmtId="9" fontId="78" fillId="4" borderId="4" xfId="0" applyNumberFormat="1" applyFont="1" applyFill="1" applyBorder="1" applyAlignment="1">
      <alignment horizontal="center"/>
    </xf>
    <xf numFmtId="0" fontId="0" fillId="0" borderId="0" xfId="0" applyAlignment="1">
      <alignment horizontal="left"/>
    </xf>
    <xf numFmtId="9" fontId="2" fillId="4" borderId="0" xfId="0" applyNumberFormat="1" applyFont="1" applyFill="1"/>
    <xf numFmtId="172" fontId="2" fillId="4" borderId="0" xfId="0" applyNumberFormat="1" applyFont="1" applyFill="1"/>
    <xf numFmtId="0" fontId="2" fillId="56" borderId="0" xfId="0" applyFont="1" applyFill="1"/>
    <xf numFmtId="172" fontId="2" fillId="56" borderId="0" xfId="0" applyNumberFormat="1" applyFont="1" applyFill="1"/>
    <xf numFmtId="0" fontId="0" fillId="56" borderId="0" xfId="0" applyFill="1"/>
    <xf numFmtId="9" fontId="2" fillId="56" borderId="0" xfId="0" applyNumberFormat="1" applyFont="1" applyFill="1"/>
    <xf numFmtId="0" fontId="90" fillId="55" borderId="36" xfId="0" applyFont="1" applyFill="1" applyBorder="1"/>
    <xf numFmtId="0" fontId="90" fillId="55" borderId="36" xfId="0" applyFont="1" applyFill="1" applyBorder="1" applyAlignment="1">
      <alignment wrapText="1"/>
    </xf>
    <xf numFmtId="3" fontId="69" fillId="4" borderId="4" xfId="0" applyNumberFormat="1" applyFont="1" applyFill="1" applyBorder="1" applyAlignment="1">
      <alignment horizontal="center"/>
    </xf>
    <xf numFmtId="9" fontId="69" fillId="4" borderId="4" xfId="0" applyNumberFormat="1" applyFont="1" applyFill="1" applyBorder="1" applyAlignment="1">
      <alignment horizontal="center"/>
    </xf>
    <xf numFmtId="0" fontId="69" fillId="4" borderId="4" xfId="0" applyFont="1" applyFill="1" applyBorder="1" applyAlignment="1">
      <alignment horizontal="center"/>
    </xf>
    <xf numFmtId="0" fontId="67" fillId="0" borderId="4" xfId="0" applyFont="1" applyBorder="1" applyAlignment="1">
      <alignment horizontal="center"/>
    </xf>
    <xf numFmtId="3" fontId="72" fillId="0" borderId="4" xfId="0" applyNumberFormat="1" applyFont="1" applyFill="1" applyBorder="1"/>
    <xf numFmtId="9" fontId="68" fillId="0" borderId="4" xfId="0" applyNumberFormat="1" applyFont="1" applyBorder="1"/>
    <xf numFmtId="0" fontId="76" fillId="4" borderId="0" xfId="1548" applyFont="1" applyFill="1"/>
    <xf numFmtId="0" fontId="76" fillId="4" borderId="0" xfId="0" applyFont="1" applyFill="1"/>
    <xf numFmtId="0" fontId="72" fillId="4" borderId="37" xfId="1548" applyFont="1" applyFill="1" applyBorder="1"/>
    <xf numFmtId="0" fontId="72" fillId="4" borderId="38" xfId="1548" applyFont="1" applyFill="1" applyBorder="1"/>
    <xf numFmtId="0" fontId="72" fillId="4" borderId="39" xfId="1548" applyFont="1" applyFill="1" applyBorder="1"/>
    <xf numFmtId="0" fontId="72" fillId="4" borderId="0" xfId="1548" applyFont="1" applyFill="1"/>
    <xf numFmtId="0" fontId="72" fillId="4" borderId="2" xfId="1548" applyFont="1" applyFill="1" applyBorder="1" applyAlignment="1">
      <alignment vertical="center"/>
    </xf>
    <xf numFmtId="0" fontId="72" fillId="4" borderId="4" xfId="1548" applyFont="1" applyFill="1" applyBorder="1" applyAlignment="1">
      <alignment horizontal="center" vertical="center" wrapText="1"/>
    </xf>
    <xf numFmtId="0" fontId="72" fillId="4" borderId="4" xfId="1548" applyFont="1" applyFill="1" applyBorder="1"/>
    <xf numFmtId="3" fontId="76" fillId="4" borderId="0" xfId="1548" applyNumberFormat="1" applyFont="1" applyFill="1"/>
    <xf numFmtId="3" fontId="76" fillId="4" borderId="0" xfId="1548" applyNumberFormat="1" applyFont="1" applyFill="1" applyAlignment="1">
      <alignment horizontal="right"/>
    </xf>
    <xf numFmtId="0" fontId="95" fillId="4" borderId="0" xfId="1548" applyFont="1" applyFill="1"/>
    <xf numFmtId="0" fontId="72" fillId="4" borderId="40" xfId="1548" applyFont="1" applyFill="1" applyBorder="1"/>
    <xf numFmtId="0" fontId="72" fillId="4" borderId="0" xfId="0" applyFont="1" applyFill="1" applyAlignment="1">
      <alignment horizontal="left" vertical="center"/>
    </xf>
    <xf numFmtId="0" fontId="96" fillId="4" borderId="0" xfId="1547" applyFont="1" applyFill="1" applyAlignment="1">
      <alignment horizontal="left" vertical="top" wrapText="1"/>
    </xf>
    <xf numFmtId="0" fontId="96" fillId="4" borderId="0" xfId="1547" applyFont="1" applyFill="1" applyAlignment="1">
      <alignment vertical="top" wrapText="1"/>
    </xf>
    <xf numFmtId="0" fontId="0" fillId="4" borderId="0" xfId="0" applyFill="1" applyAlignment="1">
      <alignment horizontal="center"/>
    </xf>
    <xf numFmtId="0" fontId="0" fillId="57" borderId="0" xfId="0" applyFill="1"/>
    <xf numFmtId="0" fontId="0" fillId="57" borderId="0" xfId="0" applyFill="1" applyAlignment="1">
      <alignment horizontal="center"/>
    </xf>
    <xf numFmtId="0" fontId="77" fillId="4" borderId="0" xfId="1548" applyFont="1" applyFill="1"/>
    <xf numFmtId="0" fontId="76" fillId="4" borderId="4" xfId="1548" applyFont="1" applyFill="1" applyBorder="1"/>
    <xf numFmtId="0" fontId="76" fillId="4" borderId="4" xfId="1548" applyFont="1" applyFill="1" applyBorder="1" applyAlignment="1">
      <alignment horizontal="center" vertical="center" wrapText="1"/>
    </xf>
    <xf numFmtId="1" fontId="76" fillId="4" borderId="4" xfId="1548" applyNumberFormat="1" applyFont="1" applyFill="1" applyBorder="1"/>
    <xf numFmtId="1" fontId="69" fillId="0" borderId="4" xfId="0" applyNumberFormat="1" applyFont="1" applyBorder="1" applyAlignment="1">
      <alignment horizontal="right" vertical="center" wrapText="1"/>
    </xf>
    <xf numFmtId="166" fontId="76" fillId="4" borderId="4" xfId="1548" applyNumberFormat="1" applyFont="1" applyFill="1" applyBorder="1"/>
    <xf numFmtId="166" fontId="76" fillId="4" borderId="4" xfId="1548" applyNumberFormat="1" applyFont="1" applyFill="1" applyBorder="1" applyAlignment="1">
      <alignment horizontal="right" vertical="center" wrapText="1"/>
    </xf>
    <xf numFmtId="166" fontId="72" fillId="4" borderId="4" xfId="1548" applyNumberFormat="1" applyFont="1" applyFill="1" applyBorder="1"/>
    <xf numFmtId="0" fontId="62" fillId="0" borderId="4" xfId="1544" applyBorder="1" applyAlignment="1">
      <alignment horizontal="center" vertical="center"/>
    </xf>
    <xf numFmtId="0" fontId="98" fillId="0" borderId="0" xfId="0" applyFont="1" applyAlignment="1">
      <alignment horizontal="left" vertical="center" wrapText="1"/>
    </xf>
    <xf numFmtId="0" fontId="98" fillId="0" borderId="0" xfId="0" applyFont="1" applyAlignment="1">
      <alignment horizontal="right" vertical="center" wrapText="1"/>
    </xf>
    <xf numFmtId="9" fontId="98" fillId="0" borderId="0" xfId="0" applyNumberFormat="1" applyFont="1" applyAlignment="1">
      <alignment horizontal="left" vertical="center" wrapText="1"/>
    </xf>
    <xf numFmtId="0" fontId="77" fillId="0" borderId="31" xfId="0" applyFont="1" applyBorder="1" applyAlignment="1">
      <alignment horizontal="justify" vertical="center" wrapText="1"/>
    </xf>
    <xf numFmtId="0" fontId="99" fillId="0" borderId="2" xfId="0" applyFont="1" applyBorder="1" applyAlignment="1">
      <alignment horizontal="right" vertical="center" wrapText="1"/>
    </xf>
    <xf numFmtId="0" fontId="99" fillId="0" borderId="30" xfId="0" applyFont="1" applyBorder="1" applyAlignment="1">
      <alignment horizontal="right" vertical="center" wrapText="1"/>
    </xf>
    <xf numFmtId="0" fontId="77" fillId="0" borderId="30" xfId="0" applyFont="1" applyBorder="1" applyAlignment="1">
      <alignment horizontal="justify" vertical="center" wrapText="1"/>
    </xf>
    <xf numFmtId="0" fontId="100" fillId="0" borderId="28" xfId="0" applyFont="1" applyBorder="1" applyAlignment="1">
      <alignment horizontal="justify" vertical="center" wrapText="1"/>
    </xf>
    <xf numFmtId="3" fontId="77" fillId="0" borderId="31" xfId="0" applyNumberFormat="1" applyFont="1" applyBorder="1" applyAlignment="1">
      <alignment horizontal="center" vertical="center" wrapText="1"/>
    </xf>
    <xf numFmtId="3" fontId="71" fillId="4" borderId="31" xfId="0" applyNumberFormat="1" applyFont="1" applyFill="1" applyBorder="1" applyAlignment="1">
      <alignment horizontal="center" vertical="center"/>
    </xf>
    <xf numFmtId="3" fontId="99" fillId="0" borderId="31" xfId="0" applyNumberFormat="1" applyFont="1" applyBorder="1" applyAlignment="1">
      <alignment horizontal="center" vertical="center" wrapText="1"/>
    </xf>
    <xf numFmtId="3" fontId="101" fillId="4" borderId="31" xfId="0" applyNumberFormat="1" applyFont="1" applyFill="1" applyBorder="1" applyAlignment="1">
      <alignment horizontal="center" vertical="center"/>
    </xf>
    <xf numFmtId="3" fontId="99" fillId="0" borderId="4" xfId="0" applyNumberFormat="1" applyFont="1" applyBorder="1" applyAlignment="1">
      <alignment horizontal="center" vertical="center" wrapText="1"/>
    </xf>
    <xf numFmtId="3" fontId="101" fillId="4" borderId="4" xfId="0" applyNumberFormat="1" applyFont="1" applyFill="1" applyBorder="1" applyAlignment="1">
      <alignment horizontal="center" vertical="center"/>
    </xf>
    <xf numFmtId="9" fontId="77" fillId="0" borderId="30" xfId="0" applyNumberFormat="1" applyFont="1" applyBorder="1" applyAlignment="1">
      <alignment horizontal="center" vertical="center" wrapText="1"/>
    </xf>
    <xf numFmtId="9" fontId="77" fillId="0" borderId="28" xfId="0" applyNumberFormat="1" applyFont="1" applyBorder="1" applyAlignment="1">
      <alignment horizontal="center" vertical="center" wrapText="1"/>
    </xf>
    <xf numFmtId="0" fontId="100" fillId="0" borderId="0" xfId="0" applyFont="1" applyBorder="1" applyAlignment="1">
      <alignment horizontal="justify" vertical="center" wrapText="1"/>
    </xf>
    <xf numFmtId="9" fontId="77" fillId="0" borderId="0" xfId="0" applyNumberFormat="1" applyFont="1" applyBorder="1" applyAlignment="1">
      <alignment horizontal="center" vertical="center" wrapText="1"/>
    </xf>
    <xf numFmtId="9" fontId="71" fillId="4" borderId="4" xfId="0" applyNumberFormat="1" applyFont="1" applyFill="1" applyBorder="1" applyAlignment="1">
      <alignment horizontal="center" vertical="center"/>
    </xf>
    <xf numFmtId="9" fontId="77" fillId="0" borderId="1" xfId="0" applyNumberFormat="1" applyFont="1" applyBorder="1" applyAlignment="1">
      <alignment horizontal="center" vertical="center" wrapText="1"/>
    </xf>
    <xf numFmtId="0" fontId="99" fillId="0" borderId="31" xfId="0" applyFont="1" applyBorder="1" applyAlignment="1">
      <alignment horizontal="left" vertical="center" wrapText="1"/>
    </xf>
    <xf numFmtId="3" fontId="101" fillId="4" borderId="42" xfId="0" applyNumberFormat="1" applyFont="1" applyFill="1" applyBorder="1" applyAlignment="1">
      <alignment horizontal="center" vertical="center"/>
    </xf>
    <xf numFmtId="3" fontId="99" fillId="0" borderId="42" xfId="0" applyNumberFormat="1" applyFont="1" applyBorder="1" applyAlignment="1">
      <alignment horizontal="center" vertical="center" wrapText="1"/>
    </xf>
    <xf numFmtId="3" fontId="99" fillId="0" borderId="1" xfId="0" applyNumberFormat="1" applyFont="1" applyBorder="1" applyAlignment="1">
      <alignment horizontal="center" vertical="center" wrapText="1"/>
    </xf>
    <xf numFmtId="0" fontId="102" fillId="0" borderId="2" xfId="0" applyFont="1" applyBorder="1" applyAlignment="1">
      <alignment horizontal="justify" vertical="center" wrapText="1"/>
    </xf>
    <xf numFmtId="3" fontId="102" fillId="0" borderId="2" xfId="0" applyNumberFormat="1" applyFont="1" applyBorder="1" applyAlignment="1">
      <alignment horizontal="center" vertical="center" wrapText="1"/>
    </xf>
    <xf numFmtId="3" fontId="102" fillId="0" borderId="33" xfId="0" applyNumberFormat="1" applyFont="1" applyBorder="1" applyAlignment="1">
      <alignment horizontal="center" vertical="center" wrapText="1"/>
    </xf>
    <xf numFmtId="3" fontId="103" fillId="4" borderId="33" xfId="0" applyNumberFormat="1" applyFont="1" applyFill="1" applyBorder="1" applyAlignment="1">
      <alignment horizontal="center" vertical="center"/>
    </xf>
    <xf numFmtId="0" fontId="104" fillId="0" borderId="29" xfId="0" applyFont="1" applyBorder="1" applyAlignment="1">
      <alignment horizontal="justify" vertical="center" wrapText="1"/>
    </xf>
    <xf numFmtId="9" fontId="102" fillId="0" borderId="29" xfId="0" applyNumberFormat="1" applyFont="1" applyBorder="1" applyAlignment="1">
      <alignment horizontal="center" vertical="center" wrapText="1"/>
    </xf>
    <xf numFmtId="9" fontId="105" fillId="4" borderId="2" xfId="0" applyNumberFormat="1" applyFont="1" applyFill="1" applyBorder="1" applyAlignment="1">
      <alignment horizontal="center" vertical="center"/>
    </xf>
    <xf numFmtId="0" fontId="67" fillId="58" borderId="4" xfId="0" applyFont="1" applyFill="1" applyBorder="1" applyAlignment="1">
      <alignment horizontal="center"/>
    </xf>
    <xf numFmtId="3" fontId="101" fillId="58" borderId="1" xfId="0" applyNumberFormat="1" applyFont="1" applyFill="1" applyBorder="1" applyAlignment="1">
      <alignment horizontal="center" vertical="center"/>
    </xf>
    <xf numFmtId="3" fontId="103" fillId="58" borderId="2" xfId="0" applyNumberFormat="1" applyFont="1" applyFill="1" applyBorder="1" applyAlignment="1">
      <alignment horizontal="center" vertical="center"/>
    </xf>
    <xf numFmtId="3" fontId="71" fillId="58" borderId="31" xfId="0" applyNumberFormat="1" applyFont="1" applyFill="1" applyBorder="1" applyAlignment="1">
      <alignment horizontal="center" vertical="center"/>
    </xf>
    <xf numFmtId="3" fontId="101" fillId="58" borderId="31" xfId="0" applyNumberFormat="1" applyFont="1" applyFill="1" applyBorder="1" applyAlignment="1">
      <alignment horizontal="center" vertical="center"/>
    </xf>
    <xf numFmtId="3" fontId="101" fillId="58" borderId="4" xfId="0" applyNumberFormat="1" applyFont="1" applyFill="1" applyBorder="1" applyAlignment="1">
      <alignment horizontal="center" vertical="center"/>
    </xf>
    <xf numFmtId="9" fontId="71" fillId="58" borderId="30" xfId="0" applyNumberFormat="1" applyFont="1" applyFill="1" applyBorder="1" applyAlignment="1">
      <alignment horizontal="center" vertical="center"/>
    </xf>
    <xf numFmtId="9" fontId="77" fillId="58" borderId="41" xfId="0" applyNumberFormat="1" applyFont="1" applyFill="1" applyBorder="1" applyAlignment="1">
      <alignment horizontal="center" vertical="center" wrapText="1"/>
    </xf>
    <xf numFmtId="9" fontId="103" fillId="58" borderId="29" xfId="0" applyNumberFormat="1" applyFont="1" applyFill="1" applyBorder="1" applyAlignment="1">
      <alignment horizontal="center" vertical="center"/>
    </xf>
    <xf numFmtId="0" fontId="106" fillId="4" borderId="0" xfId="0" applyFont="1" applyFill="1"/>
    <xf numFmtId="0" fontId="108" fillId="4" borderId="0" xfId="0" applyFont="1" applyFill="1"/>
    <xf numFmtId="0" fontId="109" fillId="4" borderId="0" xfId="0" applyFont="1" applyFill="1"/>
    <xf numFmtId="0" fontId="111" fillId="4" borderId="0" xfId="0" applyFont="1" applyFill="1" applyAlignment="1">
      <alignment vertical="center"/>
    </xf>
    <xf numFmtId="0" fontId="67" fillId="54" borderId="4" xfId="0" applyFont="1" applyFill="1" applyBorder="1" applyAlignment="1">
      <alignment horizontal="left"/>
    </xf>
    <xf numFmtId="0" fontId="67" fillId="54" borderId="4" xfId="0" applyFont="1" applyFill="1" applyBorder="1" applyAlignment="1">
      <alignment horizontal="left" vertical="center"/>
    </xf>
    <xf numFmtId="0" fontId="86" fillId="54" borderId="0" xfId="0" applyFont="1" applyFill="1" applyAlignment="1">
      <alignment horizontal="center"/>
    </xf>
    <xf numFmtId="0" fontId="74" fillId="4" borderId="0" xfId="0" applyFont="1" applyFill="1" applyAlignment="1">
      <alignment horizontal="right"/>
    </xf>
    <xf numFmtId="0" fontId="68" fillId="0" borderId="1" xfId="0" applyFont="1" applyBorder="1" applyAlignment="1">
      <alignment horizontal="center" vertical="center"/>
    </xf>
    <xf numFmtId="0" fontId="68" fillId="0" borderId="2" xfId="0" applyFont="1" applyBorder="1" applyAlignment="1">
      <alignment horizontal="center" vertical="center"/>
    </xf>
    <xf numFmtId="0" fontId="72" fillId="51" borderId="4" xfId="0" applyFont="1" applyFill="1" applyBorder="1" applyAlignment="1">
      <alignment horizontal="center" vertical="center" wrapText="1"/>
    </xf>
    <xf numFmtId="0" fontId="72" fillId="51" borderId="4" xfId="0" applyFont="1" applyFill="1" applyBorder="1" applyAlignment="1">
      <alignment horizontal="center" vertical="center"/>
    </xf>
    <xf numFmtId="0" fontId="77" fillId="4" borderId="0" xfId="0" applyFont="1" applyFill="1" applyAlignment="1">
      <alignment horizontal="left" vertical="center"/>
    </xf>
    <xf numFmtId="0" fontId="72" fillId="54" borderId="1" xfId="0" applyFont="1" applyFill="1" applyBorder="1" applyAlignment="1">
      <alignment horizontal="left" vertical="center"/>
    </xf>
    <xf numFmtId="0" fontId="72" fillId="54" borderId="2" xfId="0" applyFont="1" applyFill="1" applyBorder="1" applyAlignment="1">
      <alignment horizontal="left" vertical="center"/>
    </xf>
    <xf numFmtId="0" fontId="67" fillId="54" borderId="24" xfId="0" applyFont="1" applyFill="1" applyBorder="1" applyAlignment="1">
      <alignment horizontal="center"/>
    </xf>
    <xf numFmtId="0" fontId="67" fillId="54" borderId="25" xfId="0" applyFont="1" applyFill="1" applyBorder="1" applyAlignment="1">
      <alignment horizontal="center"/>
    </xf>
    <xf numFmtId="1" fontId="72" fillId="54" borderId="4" xfId="0" applyNumberFormat="1" applyFont="1" applyFill="1" applyBorder="1" applyAlignment="1">
      <alignment horizontal="center"/>
    </xf>
    <xf numFmtId="0" fontId="0" fillId="4" borderId="0" xfId="0" applyFill="1" applyAlignment="1">
      <alignment horizontal="center"/>
    </xf>
    <xf numFmtId="0" fontId="77" fillId="4" borderId="0" xfId="1548" applyFont="1" applyFill="1" applyAlignment="1">
      <alignment horizontal="left"/>
    </xf>
    <xf numFmtId="0" fontId="97" fillId="4" borderId="0" xfId="0" applyFont="1" applyFill="1" applyAlignment="1">
      <alignment horizontal="center"/>
    </xf>
    <xf numFmtId="0" fontId="90" fillId="57" borderId="0" xfId="0" applyFont="1" applyFill="1" applyAlignment="1">
      <alignment horizontal="center" vertical="center"/>
    </xf>
    <xf numFmtId="0" fontId="90" fillId="4" borderId="0" xfId="0" applyFont="1" applyFill="1" applyAlignment="1">
      <alignment horizontal="center" vertical="center" wrapText="1"/>
    </xf>
    <xf numFmtId="0" fontId="71" fillId="4" borderId="0" xfId="0" applyFont="1" applyFill="1" applyBorder="1" applyAlignment="1">
      <alignment horizontal="left"/>
    </xf>
    <xf numFmtId="0" fontId="76" fillId="4" borderId="0" xfId="0" applyFont="1" applyFill="1" applyAlignment="1">
      <alignment horizontal="left" vertical="center" wrapText="1"/>
    </xf>
    <xf numFmtId="0" fontId="72" fillId="0" borderId="41" xfId="0" applyFont="1" applyBorder="1" applyAlignment="1">
      <alignment horizontal="center" vertical="center" wrapText="1"/>
    </xf>
    <xf numFmtId="0" fontId="72" fillId="0" borderId="0" xfId="0" applyFont="1" applyBorder="1" applyAlignment="1">
      <alignment horizontal="center" vertical="center" wrapText="1"/>
    </xf>
    <xf numFmtId="0" fontId="72" fillId="0" borderId="3" xfId="0" applyFont="1" applyBorder="1" applyAlignment="1">
      <alignment horizontal="center" vertical="center" wrapText="1"/>
    </xf>
  </cellXfs>
  <cellStyles count="1549">
    <cellStyle name="20 % - Accent1 2" xfId="732" xr:uid="{00000000-0005-0000-0000-000000000000}"/>
    <cellStyle name="20 % - Accent1 2 2" xfId="774" xr:uid="{00000000-0005-0000-0000-000001000000}"/>
    <cellStyle name="20 % - Accent2 2" xfId="733" xr:uid="{00000000-0005-0000-0000-000002000000}"/>
    <cellStyle name="20 % - Accent2 2 2" xfId="775" xr:uid="{00000000-0005-0000-0000-000003000000}"/>
    <cellStyle name="20 % - Accent3 2" xfId="734" xr:uid="{00000000-0005-0000-0000-000004000000}"/>
    <cellStyle name="20 % - Accent3 2 2" xfId="776" xr:uid="{00000000-0005-0000-0000-000005000000}"/>
    <cellStyle name="20 % - Accent4 2" xfId="735" xr:uid="{00000000-0005-0000-0000-000006000000}"/>
    <cellStyle name="20 % - Accent4 2 2" xfId="777" xr:uid="{00000000-0005-0000-0000-000007000000}"/>
    <cellStyle name="20 % - Accent5 2" xfId="736" xr:uid="{00000000-0005-0000-0000-000008000000}"/>
    <cellStyle name="20 % - Accent5 2 2" xfId="778" xr:uid="{00000000-0005-0000-0000-000009000000}"/>
    <cellStyle name="20 % - Accent6 2" xfId="737" xr:uid="{00000000-0005-0000-0000-00000A000000}"/>
    <cellStyle name="20 % - Accent6 2 2" xfId="779" xr:uid="{00000000-0005-0000-0000-00000B000000}"/>
    <cellStyle name="40 % - Accent1 2" xfId="738" xr:uid="{00000000-0005-0000-0000-00000C000000}"/>
    <cellStyle name="40 % - Accent1 2 2" xfId="780" xr:uid="{00000000-0005-0000-0000-00000D000000}"/>
    <cellStyle name="40 % - Accent2 2" xfId="739" xr:uid="{00000000-0005-0000-0000-00000E000000}"/>
    <cellStyle name="40 % - Accent2 2 2" xfId="781" xr:uid="{00000000-0005-0000-0000-00000F000000}"/>
    <cellStyle name="40 % - Accent3 2" xfId="740" xr:uid="{00000000-0005-0000-0000-000010000000}"/>
    <cellStyle name="40 % - Accent3 2 2" xfId="782" xr:uid="{00000000-0005-0000-0000-000011000000}"/>
    <cellStyle name="40 % - Accent4 2" xfId="741" xr:uid="{00000000-0005-0000-0000-000012000000}"/>
    <cellStyle name="40 % - Accent4 2 2" xfId="783" xr:uid="{00000000-0005-0000-0000-000013000000}"/>
    <cellStyle name="40 % - Accent5 2" xfId="742" xr:uid="{00000000-0005-0000-0000-000014000000}"/>
    <cellStyle name="40 % - Accent5 2 2" xfId="784" xr:uid="{00000000-0005-0000-0000-000015000000}"/>
    <cellStyle name="40 % - Accent6 2" xfId="743" xr:uid="{00000000-0005-0000-0000-000016000000}"/>
    <cellStyle name="40 % - Accent6 2 2" xfId="785" xr:uid="{00000000-0005-0000-0000-000017000000}"/>
    <cellStyle name="60 % - Accent1 2" xfId="744" xr:uid="{00000000-0005-0000-0000-000018000000}"/>
    <cellStyle name="60 % - Accent1 2 2" xfId="786" xr:uid="{00000000-0005-0000-0000-000019000000}"/>
    <cellStyle name="60 % - Accent2 2" xfId="745" xr:uid="{00000000-0005-0000-0000-00001A000000}"/>
    <cellStyle name="60 % - Accent2 2 2" xfId="787" xr:uid="{00000000-0005-0000-0000-00001B000000}"/>
    <cellStyle name="60 % - Accent3 2" xfId="746" xr:uid="{00000000-0005-0000-0000-00001C000000}"/>
    <cellStyle name="60 % - Accent3 2 2" xfId="788" xr:uid="{00000000-0005-0000-0000-00001D000000}"/>
    <cellStyle name="60 % - Accent4 2" xfId="747" xr:uid="{00000000-0005-0000-0000-00001E000000}"/>
    <cellStyle name="60 % - Accent4 2 2" xfId="789" xr:uid="{00000000-0005-0000-0000-00001F000000}"/>
    <cellStyle name="60 % - Accent5 2" xfId="748" xr:uid="{00000000-0005-0000-0000-000020000000}"/>
    <cellStyle name="60 % - Accent5 2 2" xfId="790" xr:uid="{00000000-0005-0000-0000-000021000000}"/>
    <cellStyle name="60 % - Accent6 2" xfId="749" xr:uid="{00000000-0005-0000-0000-000022000000}"/>
    <cellStyle name="60 % - Accent6 2 2" xfId="791" xr:uid="{00000000-0005-0000-0000-000023000000}"/>
    <cellStyle name="Accent1 2" xfId="750" xr:uid="{00000000-0005-0000-0000-000024000000}"/>
    <cellStyle name="Accent1 2 2" xfId="792" xr:uid="{00000000-0005-0000-0000-000025000000}"/>
    <cellStyle name="Accent2 2" xfId="751" xr:uid="{00000000-0005-0000-0000-000026000000}"/>
    <cellStyle name="Accent2 2 2" xfId="793" xr:uid="{00000000-0005-0000-0000-000027000000}"/>
    <cellStyle name="Accent3 2" xfId="752" xr:uid="{00000000-0005-0000-0000-000028000000}"/>
    <cellStyle name="Accent3 2 2" xfId="794" xr:uid="{00000000-0005-0000-0000-000029000000}"/>
    <cellStyle name="Accent4 2" xfId="753" xr:uid="{00000000-0005-0000-0000-00002A000000}"/>
    <cellStyle name="Accent4 2 2" xfId="795" xr:uid="{00000000-0005-0000-0000-00002B000000}"/>
    <cellStyle name="Accent5 2" xfId="754" xr:uid="{00000000-0005-0000-0000-00002C000000}"/>
    <cellStyle name="Accent5 2 2" xfId="796" xr:uid="{00000000-0005-0000-0000-00002D000000}"/>
    <cellStyle name="Accent6 2" xfId="755" xr:uid="{00000000-0005-0000-0000-00002E000000}"/>
    <cellStyle name="Accent6 2 2" xfId="797" xr:uid="{00000000-0005-0000-0000-00002F000000}"/>
    <cellStyle name="Avertissement 2" xfId="756" xr:uid="{00000000-0005-0000-0000-000030000000}"/>
    <cellStyle name="Avertissement 2 2" xfId="798" xr:uid="{00000000-0005-0000-0000-000031000000}"/>
    <cellStyle name="Body" xfId="1546" xr:uid="{00000000-0005-0000-0000-000032000000}"/>
    <cellStyle name="Calcul 2" xfId="757" xr:uid="{00000000-0005-0000-0000-000033000000}"/>
    <cellStyle name="Calcul 2 2" xfId="799" xr:uid="{00000000-0005-0000-0000-000034000000}"/>
    <cellStyle name="Cellule liée 2" xfId="758" xr:uid="{00000000-0005-0000-0000-000035000000}"/>
    <cellStyle name="Cellule liée 2 2" xfId="800" xr:uid="{00000000-0005-0000-0000-000036000000}"/>
    <cellStyle name="Commentaire" xfId="759" xr:uid="{00000000-0005-0000-0000-000037000000}"/>
    <cellStyle name="Commentaire 2" xfId="801" xr:uid="{00000000-0005-0000-0000-000038000000}"/>
    <cellStyle name="Entrée 2" xfId="760" xr:uid="{00000000-0005-0000-0000-000039000000}"/>
    <cellStyle name="Entrée 2 2" xfId="802" xr:uid="{00000000-0005-0000-0000-00003A000000}"/>
    <cellStyle name="Header" xfId="1545" xr:uid="{00000000-0005-0000-0000-00003B000000}"/>
    <cellStyle name="Heading" xfId="10" xr:uid="{00000000-0005-0000-0000-00003C000000}"/>
    <cellStyle name="Heading1" xfId="11" xr:uid="{00000000-0005-0000-0000-00003D000000}"/>
    <cellStyle name="Heading1 2" xfId="803" xr:uid="{00000000-0005-0000-0000-00003E000000}"/>
    <cellStyle name="Insatisfaisant 2" xfId="761" xr:uid="{00000000-0005-0000-0000-00003F000000}"/>
    <cellStyle name="Insatisfaisant 2 2" xfId="804" xr:uid="{00000000-0005-0000-0000-000040000000}"/>
    <cellStyle name="Lien hypertexte" xfId="1544" builtinId="8"/>
    <cellStyle name="Lien hypertexte 2" xfId="730" xr:uid="{00000000-0005-0000-0000-000042000000}"/>
    <cellStyle name="Lien hypertexte 2 2" xfId="805" xr:uid="{00000000-0005-0000-0000-000043000000}"/>
    <cellStyle name="Milliers 2" xfId="2" xr:uid="{00000000-0005-0000-0000-000044000000}"/>
    <cellStyle name="Milliers 2 2" xfId="806" xr:uid="{00000000-0005-0000-0000-000045000000}"/>
    <cellStyle name="Neutre 2" xfId="762" xr:uid="{00000000-0005-0000-0000-000046000000}"/>
    <cellStyle name="Neutre 2 2" xfId="807" xr:uid="{00000000-0005-0000-0000-000047000000}"/>
    <cellStyle name="Normal" xfId="0" builtinId="0"/>
    <cellStyle name="Normal 10" xfId="12" xr:uid="{00000000-0005-0000-0000-000049000000}"/>
    <cellStyle name="Normal 10 10" xfId="13" xr:uid="{00000000-0005-0000-0000-00004A000000}"/>
    <cellStyle name="Normal 10 10 2" xfId="809" xr:uid="{00000000-0005-0000-0000-00004B000000}"/>
    <cellStyle name="Normal 10 11" xfId="14" xr:uid="{00000000-0005-0000-0000-00004C000000}"/>
    <cellStyle name="Normal 10 11 2" xfId="810" xr:uid="{00000000-0005-0000-0000-00004D000000}"/>
    <cellStyle name="Normal 10 12" xfId="15" xr:uid="{00000000-0005-0000-0000-00004E000000}"/>
    <cellStyle name="Normal 10 12 2" xfId="811" xr:uid="{00000000-0005-0000-0000-00004F000000}"/>
    <cellStyle name="Normal 10 13" xfId="808" xr:uid="{00000000-0005-0000-0000-000050000000}"/>
    <cellStyle name="Normal 10 2" xfId="16" xr:uid="{00000000-0005-0000-0000-000051000000}"/>
    <cellStyle name="Normal 10 2 10" xfId="17" xr:uid="{00000000-0005-0000-0000-000052000000}"/>
    <cellStyle name="Normal 10 2 10 2" xfId="813" xr:uid="{00000000-0005-0000-0000-000053000000}"/>
    <cellStyle name="Normal 10 2 11" xfId="812" xr:uid="{00000000-0005-0000-0000-000054000000}"/>
    <cellStyle name="Normal 10 2 2" xfId="18" xr:uid="{00000000-0005-0000-0000-000055000000}"/>
    <cellStyle name="Normal 10 2 2 2" xfId="814" xr:uid="{00000000-0005-0000-0000-000056000000}"/>
    <cellStyle name="Normal 10 2 3" xfId="19" xr:uid="{00000000-0005-0000-0000-000057000000}"/>
    <cellStyle name="Normal 10 2 3 2" xfId="815" xr:uid="{00000000-0005-0000-0000-000058000000}"/>
    <cellStyle name="Normal 10 2 4" xfId="20" xr:uid="{00000000-0005-0000-0000-000059000000}"/>
    <cellStyle name="Normal 10 2 4 2" xfId="816" xr:uid="{00000000-0005-0000-0000-00005A000000}"/>
    <cellStyle name="Normal 10 2 5" xfId="21" xr:uid="{00000000-0005-0000-0000-00005B000000}"/>
    <cellStyle name="Normal 10 2 5 2" xfId="817" xr:uid="{00000000-0005-0000-0000-00005C000000}"/>
    <cellStyle name="Normal 10 2 6" xfId="22" xr:uid="{00000000-0005-0000-0000-00005D000000}"/>
    <cellStyle name="Normal 10 2 6 2" xfId="818" xr:uid="{00000000-0005-0000-0000-00005E000000}"/>
    <cellStyle name="Normal 10 2 7" xfId="23" xr:uid="{00000000-0005-0000-0000-00005F000000}"/>
    <cellStyle name="Normal 10 2 7 2" xfId="819" xr:uid="{00000000-0005-0000-0000-000060000000}"/>
    <cellStyle name="Normal 10 2 8" xfId="24" xr:uid="{00000000-0005-0000-0000-000061000000}"/>
    <cellStyle name="Normal 10 2 8 2" xfId="820" xr:uid="{00000000-0005-0000-0000-000062000000}"/>
    <cellStyle name="Normal 10 2 9" xfId="25" xr:uid="{00000000-0005-0000-0000-000063000000}"/>
    <cellStyle name="Normal 10 2 9 2" xfId="821" xr:uid="{00000000-0005-0000-0000-000064000000}"/>
    <cellStyle name="Normal 10 3" xfId="26" xr:uid="{00000000-0005-0000-0000-000065000000}"/>
    <cellStyle name="Normal 10 3 10" xfId="27" xr:uid="{00000000-0005-0000-0000-000066000000}"/>
    <cellStyle name="Normal 10 3 10 2" xfId="823" xr:uid="{00000000-0005-0000-0000-000067000000}"/>
    <cellStyle name="Normal 10 3 11" xfId="822" xr:uid="{00000000-0005-0000-0000-000068000000}"/>
    <cellStyle name="Normal 10 3 2" xfId="28" xr:uid="{00000000-0005-0000-0000-000069000000}"/>
    <cellStyle name="Normal 10 3 2 2" xfId="824" xr:uid="{00000000-0005-0000-0000-00006A000000}"/>
    <cellStyle name="Normal 10 3 3" xfId="29" xr:uid="{00000000-0005-0000-0000-00006B000000}"/>
    <cellStyle name="Normal 10 3 3 2" xfId="825" xr:uid="{00000000-0005-0000-0000-00006C000000}"/>
    <cellStyle name="Normal 10 3 4" xfId="30" xr:uid="{00000000-0005-0000-0000-00006D000000}"/>
    <cellStyle name="Normal 10 3 4 2" xfId="826" xr:uid="{00000000-0005-0000-0000-00006E000000}"/>
    <cellStyle name="Normal 10 3 5" xfId="31" xr:uid="{00000000-0005-0000-0000-00006F000000}"/>
    <cellStyle name="Normal 10 3 5 2" xfId="827" xr:uid="{00000000-0005-0000-0000-000070000000}"/>
    <cellStyle name="Normal 10 3 6" xfId="32" xr:uid="{00000000-0005-0000-0000-000071000000}"/>
    <cellStyle name="Normal 10 3 6 2" xfId="828" xr:uid="{00000000-0005-0000-0000-000072000000}"/>
    <cellStyle name="Normal 10 3 7" xfId="33" xr:uid="{00000000-0005-0000-0000-000073000000}"/>
    <cellStyle name="Normal 10 3 7 2" xfId="829" xr:uid="{00000000-0005-0000-0000-000074000000}"/>
    <cellStyle name="Normal 10 3 8" xfId="34" xr:uid="{00000000-0005-0000-0000-000075000000}"/>
    <cellStyle name="Normal 10 3 8 2" xfId="830" xr:uid="{00000000-0005-0000-0000-000076000000}"/>
    <cellStyle name="Normal 10 3 9" xfId="35" xr:uid="{00000000-0005-0000-0000-000077000000}"/>
    <cellStyle name="Normal 10 3 9 2" xfId="831" xr:uid="{00000000-0005-0000-0000-000078000000}"/>
    <cellStyle name="Normal 10 4" xfId="36" xr:uid="{00000000-0005-0000-0000-000079000000}"/>
    <cellStyle name="Normal 10 4 2" xfId="832" xr:uid="{00000000-0005-0000-0000-00007A000000}"/>
    <cellStyle name="Normal 10 5" xfId="37" xr:uid="{00000000-0005-0000-0000-00007B000000}"/>
    <cellStyle name="Normal 10 5 2" xfId="833" xr:uid="{00000000-0005-0000-0000-00007C000000}"/>
    <cellStyle name="Normal 10 6" xfId="38" xr:uid="{00000000-0005-0000-0000-00007D000000}"/>
    <cellStyle name="Normal 10 6 2" xfId="834" xr:uid="{00000000-0005-0000-0000-00007E000000}"/>
    <cellStyle name="Normal 10 7" xfId="39" xr:uid="{00000000-0005-0000-0000-00007F000000}"/>
    <cellStyle name="Normal 10 7 2" xfId="835" xr:uid="{00000000-0005-0000-0000-000080000000}"/>
    <cellStyle name="Normal 10 8" xfId="40" xr:uid="{00000000-0005-0000-0000-000081000000}"/>
    <cellStyle name="Normal 10 8 2" xfId="836" xr:uid="{00000000-0005-0000-0000-000082000000}"/>
    <cellStyle name="Normal 10 9" xfId="41" xr:uid="{00000000-0005-0000-0000-000083000000}"/>
    <cellStyle name="Normal 10 9 2" xfId="837" xr:uid="{00000000-0005-0000-0000-000084000000}"/>
    <cellStyle name="Normal 11" xfId="42" xr:uid="{00000000-0005-0000-0000-000085000000}"/>
    <cellStyle name="Normal 11 10" xfId="43" xr:uid="{00000000-0005-0000-0000-000086000000}"/>
    <cellStyle name="Normal 11 10 2" xfId="839" xr:uid="{00000000-0005-0000-0000-000087000000}"/>
    <cellStyle name="Normal 11 11" xfId="44" xr:uid="{00000000-0005-0000-0000-000088000000}"/>
    <cellStyle name="Normal 11 11 2" xfId="840" xr:uid="{00000000-0005-0000-0000-000089000000}"/>
    <cellStyle name="Normal 11 12" xfId="45" xr:uid="{00000000-0005-0000-0000-00008A000000}"/>
    <cellStyle name="Normal 11 12 2" xfId="841" xr:uid="{00000000-0005-0000-0000-00008B000000}"/>
    <cellStyle name="Normal 11 13" xfId="838" xr:uid="{00000000-0005-0000-0000-00008C000000}"/>
    <cellStyle name="Normal 11 2" xfId="46" xr:uid="{00000000-0005-0000-0000-00008D000000}"/>
    <cellStyle name="Normal 11 2 10" xfId="47" xr:uid="{00000000-0005-0000-0000-00008E000000}"/>
    <cellStyle name="Normal 11 2 10 2" xfId="843" xr:uid="{00000000-0005-0000-0000-00008F000000}"/>
    <cellStyle name="Normal 11 2 11" xfId="842" xr:uid="{00000000-0005-0000-0000-000090000000}"/>
    <cellStyle name="Normal 11 2 2" xfId="48" xr:uid="{00000000-0005-0000-0000-000091000000}"/>
    <cellStyle name="Normal 11 2 2 2" xfId="844" xr:uid="{00000000-0005-0000-0000-000092000000}"/>
    <cellStyle name="Normal 11 2 3" xfId="49" xr:uid="{00000000-0005-0000-0000-000093000000}"/>
    <cellStyle name="Normal 11 2 3 2" xfId="845" xr:uid="{00000000-0005-0000-0000-000094000000}"/>
    <cellStyle name="Normal 11 2 4" xfId="50" xr:uid="{00000000-0005-0000-0000-000095000000}"/>
    <cellStyle name="Normal 11 2 4 2" xfId="846" xr:uid="{00000000-0005-0000-0000-000096000000}"/>
    <cellStyle name="Normal 11 2 5" xfId="51" xr:uid="{00000000-0005-0000-0000-000097000000}"/>
    <cellStyle name="Normal 11 2 5 2" xfId="847" xr:uid="{00000000-0005-0000-0000-000098000000}"/>
    <cellStyle name="Normal 11 2 6" xfId="52" xr:uid="{00000000-0005-0000-0000-000099000000}"/>
    <cellStyle name="Normal 11 2 6 2" xfId="848" xr:uid="{00000000-0005-0000-0000-00009A000000}"/>
    <cellStyle name="Normal 11 2 7" xfId="53" xr:uid="{00000000-0005-0000-0000-00009B000000}"/>
    <cellStyle name="Normal 11 2 7 2" xfId="849" xr:uid="{00000000-0005-0000-0000-00009C000000}"/>
    <cellStyle name="Normal 11 2 8" xfId="54" xr:uid="{00000000-0005-0000-0000-00009D000000}"/>
    <cellStyle name="Normal 11 2 8 2" xfId="850" xr:uid="{00000000-0005-0000-0000-00009E000000}"/>
    <cellStyle name="Normal 11 2 9" xfId="55" xr:uid="{00000000-0005-0000-0000-00009F000000}"/>
    <cellStyle name="Normal 11 2 9 2" xfId="851" xr:uid="{00000000-0005-0000-0000-0000A0000000}"/>
    <cellStyle name="Normal 11 3" xfId="56" xr:uid="{00000000-0005-0000-0000-0000A1000000}"/>
    <cellStyle name="Normal 11 3 10" xfId="57" xr:uid="{00000000-0005-0000-0000-0000A2000000}"/>
    <cellStyle name="Normal 11 3 10 2" xfId="853" xr:uid="{00000000-0005-0000-0000-0000A3000000}"/>
    <cellStyle name="Normal 11 3 11" xfId="852" xr:uid="{00000000-0005-0000-0000-0000A4000000}"/>
    <cellStyle name="Normal 11 3 2" xfId="58" xr:uid="{00000000-0005-0000-0000-0000A5000000}"/>
    <cellStyle name="Normal 11 3 2 2" xfId="854" xr:uid="{00000000-0005-0000-0000-0000A6000000}"/>
    <cellStyle name="Normal 11 3 3" xfId="59" xr:uid="{00000000-0005-0000-0000-0000A7000000}"/>
    <cellStyle name="Normal 11 3 3 2" xfId="855" xr:uid="{00000000-0005-0000-0000-0000A8000000}"/>
    <cellStyle name="Normal 11 3 4" xfId="60" xr:uid="{00000000-0005-0000-0000-0000A9000000}"/>
    <cellStyle name="Normal 11 3 4 2" xfId="856" xr:uid="{00000000-0005-0000-0000-0000AA000000}"/>
    <cellStyle name="Normal 11 3 5" xfId="61" xr:uid="{00000000-0005-0000-0000-0000AB000000}"/>
    <cellStyle name="Normal 11 3 5 2" xfId="857" xr:uid="{00000000-0005-0000-0000-0000AC000000}"/>
    <cellStyle name="Normal 11 3 6" xfId="62" xr:uid="{00000000-0005-0000-0000-0000AD000000}"/>
    <cellStyle name="Normal 11 3 6 2" xfId="858" xr:uid="{00000000-0005-0000-0000-0000AE000000}"/>
    <cellStyle name="Normal 11 3 7" xfId="63" xr:uid="{00000000-0005-0000-0000-0000AF000000}"/>
    <cellStyle name="Normal 11 3 7 2" xfId="859" xr:uid="{00000000-0005-0000-0000-0000B0000000}"/>
    <cellStyle name="Normal 11 3 8" xfId="64" xr:uid="{00000000-0005-0000-0000-0000B1000000}"/>
    <cellStyle name="Normal 11 3 8 2" xfId="860" xr:uid="{00000000-0005-0000-0000-0000B2000000}"/>
    <cellStyle name="Normal 11 3 9" xfId="65" xr:uid="{00000000-0005-0000-0000-0000B3000000}"/>
    <cellStyle name="Normal 11 3 9 2" xfId="861" xr:uid="{00000000-0005-0000-0000-0000B4000000}"/>
    <cellStyle name="Normal 11 4" xfId="66" xr:uid="{00000000-0005-0000-0000-0000B5000000}"/>
    <cellStyle name="Normal 11 4 2" xfId="862" xr:uid="{00000000-0005-0000-0000-0000B6000000}"/>
    <cellStyle name="Normal 11 5" xfId="67" xr:uid="{00000000-0005-0000-0000-0000B7000000}"/>
    <cellStyle name="Normal 11 5 2" xfId="863" xr:uid="{00000000-0005-0000-0000-0000B8000000}"/>
    <cellStyle name="Normal 11 6" xfId="68" xr:uid="{00000000-0005-0000-0000-0000B9000000}"/>
    <cellStyle name="Normal 11 6 2" xfId="864" xr:uid="{00000000-0005-0000-0000-0000BA000000}"/>
    <cellStyle name="Normal 11 7" xfId="69" xr:uid="{00000000-0005-0000-0000-0000BB000000}"/>
    <cellStyle name="Normal 11 7 2" xfId="865" xr:uid="{00000000-0005-0000-0000-0000BC000000}"/>
    <cellStyle name="Normal 11 8" xfId="70" xr:uid="{00000000-0005-0000-0000-0000BD000000}"/>
    <cellStyle name="Normal 11 8 2" xfId="866" xr:uid="{00000000-0005-0000-0000-0000BE000000}"/>
    <cellStyle name="Normal 11 9" xfId="71" xr:uid="{00000000-0005-0000-0000-0000BF000000}"/>
    <cellStyle name="Normal 11 9 2" xfId="867" xr:uid="{00000000-0005-0000-0000-0000C0000000}"/>
    <cellStyle name="Normal 12" xfId="72" xr:uid="{00000000-0005-0000-0000-0000C1000000}"/>
    <cellStyle name="Normal 12 10" xfId="73" xr:uid="{00000000-0005-0000-0000-0000C2000000}"/>
    <cellStyle name="Normal 12 10 2" xfId="869" xr:uid="{00000000-0005-0000-0000-0000C3000000}"/>
    <cellStyle name="Normal 12 11" xfId="74" xr:uid="{00000000-0005-0000-0000-0000C4000000}"/>
    <cellStyle name="Normal 12 11 2" xfId="870" xr:uid="{00000000-0005-0000-0000-0000C5000000}"/>
    <cellStyle name="Normal 12 12" xfId="75" xr:uid="{00000000-0005-0000-0000-0000C6000000}"/>
    <cellStyle name="Normal 12 12 2" xfId="871" xr:uid="{00000000-0005-0000-0000-0000C7000000}"/>
    <cellStyle name="Normal 12 13" xfId="868" xr:uid="{00000000-0005-0000-0000-0000C8000000}"/>
    <cellStyle name="Normal 12 2" xfId="76" xr:uid="{00000000-0005-0000-0000-0000C9000000}"/>
    <cellStyle name="Normal 12 2 10" xfId="77" xr:uid="{00000000-0005-0000-0000-0000CA000000}"/>
    <cellStyle name="Normal 12 2 10 2" xfId="873" xr:uid="{00000000-0005-0000-0000-0000CB000000}"/>
    <cellStyle name="Normal 12 2 11" xfId="872" xr:uid="{00000000-0005-0000-0000-0000CC000000}"/>
    <cellStyle name="Normal 12 2 2" xfId="78" xr:uid="{00000000-0005-0000-0000-0000CD000000}"/>
    <cellStyle name="Normal 12 2 2 2" xfId="874" xr:uid="{00000000-0005-0000-0000-0000CE000000}"/>
    <cellStyle name="Normal 12 2 3" xfId="79" xr:uid="{00000000-0005-0000-0000-0000CF000000}"/>
    <cellStyle name="Normal 12 2 3 2" xfId="875" xr:uid="{00000000-0005-0000-0000-0000D0000000}"/>
    <cellStyle name="Normal 12 2 4" xfId="80" xr:uid="{00000000-0005-0000-0000-0000D1000000}"/>
    <cellStyle name="Normal 12 2 4 2" xfId="876" xr:uid="{00000000-0005-0000-0000-0000D2000000}"/>
    <cellStyle name="Normal 12 2 5" xfId="81" xr:uid="{00000000-0005-0000-0000-0000D3000000}"/>
    <cellStyle name="Normal 12 2 5 2" xfId="877" xr:uid="{00000000-0005-0000-0000-0000D4000000}"/>
    <cellStyle name="Normal 12 2 6" xfId="82" xr:uid="{00000000-0005-0000-0000-0000D5000000}"/>
    <cellStyle name="Normal 12 2 6 2" xfId="878" xr:uid="{00000000-0005-0000-0000-0000D6000000}"/>
    <cellStyle name="Normal 12 2 7" xfId="83" xr:uid="{00000000-0005-0000-0000-0000D7000000}"/>
    <cellStyle name="Normal 12 2 7 2" xfId="879" xr:uid="{00000000-0005-0000-0000-0000D8000000}"/>
    <cellStyle name="Normal 12 2 8" xfId="84" xr:uid="{00000000-0005-0000-0000-0000D9000000}"/>
    <cellStyle name="Normal 12 2 8 2" xfId="880" xr:uid="{00000000-0005-0000-0000-0000DA000000}"/>
    <cellStyle name="Normal 12 2 9" xfId="85" xr:uid="{00000000-0005-0000-0000-0000DB000000}"/>
    <cellStyle name="Normal 12 2 9 2" xfId="881" xr:uid="{00000000-0005-0000-0000-0000DC000000}"/>
    <cellStyle name="Normal 12 3" xfId="86" xr:uid="{00000000-0005-0000-0000-0000DD000000}"/>
    <cellStyle name="Normal 12 3 10" xfId="87" xr:uid="{00000000-0005-0000-0000-0000DE000000}"/>
    <cellStyle name="Normal 12 3 10 2" xfId="883" xr:uid="{00000000-0005-0000-0000-0000DF000000}"/>
    <cellStyle name="Normal 12 3 11" xfId="882" xr:uid="{00000000-0005-0000-0000-0000E0000000}"/>
    <cellStyle name="Normal 12 3 2" xfId="88" xr:uid="{00000000-0005-0000-0000-0000E1000000}"/>
    <cellStyle name="Normal 12 3 2 2" xfId="884" xr:uid="{00000000-0005-0000-0000-0000E2000000}"/>
    <cellStyle name="Normal 12 3 3" xfId="89" xr:uid="{00000000-0005-0000-0000-0000E3000000}"/>
    <cellStyle name="Normal 12 3 3 2" xfId="885" xr:uid="{00000000-0005-0000-0000-0000E4000000}"/>
    <cellStyle name="Normal 12 3 4" xfId="90" xr:uid="{00000000-0005-0000-0000-0000E5000000}"/>
    <cellStyle name="Normal 12 3 4 2" xfId="886" xr:uid="{00000000-0005-0000-0000-0000E6000000}"/>
    <cellStyle name="Normal 12 3 5" xfId="91" xr:uid="{00000000-0005-0000-0000-0000E7000000}"/>
    <cellStyle name="Normal 12 3 5 2" xfId="887" xr:uid="{00000000-0005-0000-0000-0000E8000000}"/>
    <cellStyle name="Normal 12 3 6" xfId="92" xr:uid="{00000000-0005-0000-0000-0000E9000000}"/>
    <cellStyle name="Normal 12 3 6 2" xfId="888" xr:uid="{00000000-0005-0000-0000-0000EA000000}"/>
    <cellStyle name="Normal 12 3 7" xfId="93" xr:uid="{00000000-0005-0000-0000-0000EB000000}"/>
    <cellStyle name="Normal 12 3 7 2" xfId="889" xr:uid="{00000000-0005-0000-0000-0000EC000000}"/>
    <cellStyle name="Normal 12 3 8" xfId="94" xr:uid="{00000000-0005-0000-0000-0000ED000000}"/>
    <cellStyle name="Normal 12 3 8 2" xfId="890" xr:uid="{00000000-0005-0000-0000-0000EE000000}"/>
    <cellStyle name="Normal 12 3 9" xfId="95" xr:uid="{00000000-0005-0000-0000-0000EF000000}"/>
    <cellStyle name="Normal 12 3 9 2" xfId="891" xr:uid="{00000000-0005-0000-0000-0000F0000000}"/>
    <cellStyle name="Normal 12 4" xfId="96" xr:uid="{00000000-0005-0000-0000-0000F1000000}"/>
    <cellStyle name="Normal 12 4 2" xfId="892" xr:uid="{00000000-0005-0000-0000-0000F2000000}"/>
    <cellStyle name="Normal 12 5" xfId="97" xr:uid="{00000000-0005-0000-0000-0000F3000000}"/>
    <cellStyle name="Normal 12 5 2" xfId="893" xr:uid="{00000000-0005-0000-0000-0000F4000000}"/>
    <cellStyle name="Normal 12 6" xfId="98" xr:uid="{00000000-0005-0000-0000-0000F5000000}"/>
    <cellStyle name="Normal 12 6 2" xfId="894" xr:uid="{00000000-0005-0000-0000-0000F6000000}"/>
    <cellStyle name="Normal 12 7" xfId="99" xr:uid="{00000000-0005-0000-0000-0000F7000000}"/>
    <cellStyle name="Normal 12 7 2" xfId="895" xr:uid="{00000000-0005-0000-0000-0000F8000000}"/>
    <cellStyle name="Normal 12 8" xfId="100" xr:uid="{00000000-0005-0000-0000-0000F9000000}"/>
    <cellStyle name="Normal 12 8 2" xfId="896" xr:uid="{00000000-0005-0000-0000-0000FA000000}"/>
    <cellStyle name="Normal 12 9" xfId="101" xr:uid="{00000000-0005-0000-0000-0000FB000000}"/>
    <cellStyle name="Normal 12 9 2" xfId="897" xr:uid="{00000000-0005-0000-0000-0000FC000000}"/>
    <cellStyle name="Normal 13" xfId="102" xr:uid="{00000000-0005-0000-0000-0000FD000000}"/>
    <cellStyle name="Normal 13 10" xfId="103" xr:uid="{00000000-0005-0000-0000-0000FE000000}"/>
    <cellStyle name="Normal 13 10 2" xfId="899" xr:uid="{00000000-0005-0000-0000-0000FF000000}"/>
    <cellStyle name="Normal 13 11" xfId="104" xr:uid="{00000000-0005-0000-0000-000000010000}"/>
    <cellStyle name="Normal 13 11 2" xfId="900" xr:uid="{00000000-0005-0000-0000-000001010000}"/>
    <cellStyle name="Normal 13 12" xfId="105" xr:uid="{00000000-0005-0000-0000-000002010000}"/>
    <cellStyle name="Normal 13 12 2" xfId="901" xr:uid="{00000000-0005-0000-0000-000003010000}"/>
    <cellStyle name="Normal 13 13" xfId="898" xr:uid="{00000000-0005-0000-0000-000004010000}"/>
    <cellStyle name="Normal 13 2" xfId="106" xr:uid="{00000000-0005-0000-0000-000005010000}"/>
    <cellStyle name="Normal 13 2 10" xfId="107" xr:uid="{00000000-0005-0000-0000-000006010000}"/>
    <cellStyle name="Normal 13 2 10 2" xfId="903" xr:uid="{00000000-0005-0000-0000-000007010000}"/>
    <cellStyle name="Normal 13 2 11" xfId="902" xr:uid="{00000000-0005-0000-0000-000008010000}"/>
    <cellStyle name="Normal 13 2 2" xfId="108" xr:uid="{00000000-0005-0000-0000-000009010000}"/>
    <cellStyle name="Normal 13 2 2 2" xfId="904" xr:uid="{00000000-0005-0000-0000-00000A010000}"/>
    <cellStyle name="Normal 13 2 3" xfId="109" xr:uid="{00000000-0005-0000-0000-00000B010000}"/>
    <cellStyle name="Normal 13 2 3 2" xfId="905" xr:uid="{00000000-0005-0000-0000-00000C010000}"/>
    <cellStyle name="Normal 13 2 4" xfId="110" xr:uid="{00000000-0005-0000-0000-00000D010000}"/>
    <cellStyle name="Normal 13 2 4 2" xfId="906" xr:uid="{00000000-0005-0000-0000-00000E010000}"/>
    <cellStyle name="Normal 13 2 5" xfId="111" xr:uid="{00000000-0005-0000-0000-00000F010000}"/>
    <cellStyle name="Normal 13 2 5 2" xfId="907" xr:uid="{00000000-0005-0000-0000-000010010000}"/>
    <cellStyle name="Normal 13 2 6" xfId="112" xr:uid="{00000000-0005-0000-0000-000011010000}"/>
    <cellStyle name="Normal 13 2 6 2" xfId="908" xr:uid="{00000000-0005-0000-0000-000012010000}"/>
    <cellStyle name="Normal 13 2 7" xfId="113" xr:uid="{00000000-0005-0000-0000-000013010000}"/>
    <cellStyle name="Normal 13 2 7 2" xfId="909" xr:uid="{00000000-0005-0000-0000-000014010000}"/>
    <cellStyle name="Normal 13 2 8" xfId="114" xr:uid="{00000000-0005-0000-0000-000015010000}"/>
    <cellStyle name="Normal 13 2 8 2" xfId="910" xr:uid="{00000000-0005-0000-0000-000016010000}"/>
    <cellStyle name="Normal 13 2 9" xfId="115" xr:uid="{00000000-0005-0000-0000-000017010000}"/>
    <cellStyle name="Normal 13 2 9 2" xfId="911" xr:uid="{00000000-0005-0000-0000-000018010000}"/>
    <cellStyle name="Normal 13 3" xfId="116" xr:uid="{00000000-0005-0000-0000-000019010000}"/>
    <cellStyle name="Normal 13 3 10" xfId="117" xr:uid="{00000000-0005-0000-0000-00001A010000}"/>
    <cellStyle name="Normal 13 3 10 2" xfId="913" xr:uid="{00000000-0005-0000-0000-00001B010000}"/>
    <cellStyle name="Normal 13 3 11" xfId="912" xr:uid="{00000000-0005-0000-0000-00001C010000}"/>
    <cellStyle name="Normal 13 3 2" xfId="118" xr:uid="{00000000-0005-0000-0000-00001D010000}"/>
    <cellStyle name="Normal 13 3 2 2" xfId="914" xr:uid="{00000000-0005-0000-0000-00001E010000}"/>
    <cellStyle name="Normal 13 3 3" xfId="119" xr:uid="{00000000-0005-0000-0000-00001F010000}"/>
    <cellStyle name="Normal 13 3 3 2" xfId="915" xr:uid="{00000000-0005-0000-0000-000020010000}"/>
    <cellStyle name="Normal 13 3 4" xfId="120" xr:uid="{00000000-0005-0000-0000-000021010000}"/>
    <cellStyle name="Normal 13 3 4 2" xfId="916" xr:uid="{00000000-0005-0000-0000-000022010000}"/>
    <cellStyle name="Normal 13 3 5" xfId="121" xr:uid="{00000000-0005-0000-0000-000023010000}"/>
    <cellStyle name="Normal 13 3 5 2" xfId="917" xr:uid="{00000000-0005-0000-0000-000024010000}"/>
    <cellStyle name="Normal 13 3 6" xfId="122" xr:uid="{00000000-0005-0000-0000-000025010000}"/>
    <cellStyle name="Normal 13 3 6 2" xfId="918" xr:uid="{00000000-0005-0000-0000-000026010000}"/>
    <cellStyle name="Normal 13 3 7" xfId="123" xr:uid="{00000000-0005-0000-0000-000027010000}"/>
    <cellStyle name="Normal 13 3 7 2" xfId="919" xr:uid="{00000000-0005-0000-0000-000028010000}"/>
    <cellStyle name="Normal 13 3 8" xfId="124" xr:uid="{00000000-0005-0000-0000-000029010000}"/>
    <cellStyle name="Normal 13 3 8 2" xfId="920" xr:uid="{00000000-0005-0000-0000-00002A010000}"/>
    <cellStyle name="Normal 13 3 9" xfId="125" xr:uid="{00000000-0005-0000-0000-00002B010000}"/>
    <cellStyle name="Normal 13 3 9 2" xfId="921" xr:uid="{00000000-0005-0000-0000-00002C010000}"/>
    <cellStyle name="Normal 13 4" xfId="126" xr:uid="{00000000-0005-0000-0000-00002D010000}"/>
    <cellStyle name="Normal 13 4 2" xfId="922" xr:uid="{00000000-0005-0000-0000-00002E010000}"/>
    <cellStyle name="Normal 13 5" xfId="127" xr:uid="{00000000-0005-0000-0000-00002F010000}"/>
    <cellStyle name="Normal 13 5 2" xfId="923" xr:uid="{00000000-0005-0000-0000-000030010000}"/>
    <cellStyle name="Normal 13 6" xfId="128" xr:uid="{00000000-0005-0000-0000-000031010000}"/>
    <cellStyle name="Normal 13 6 2" xfId="924" xr:uid="{00000000-0005-0000-0000-000032010000}"/>
    <cellStyle name="Normal 13 7" xfId="129" xr:uid="{00000000-0005-0000-0000-000033010000}"/>
    <cellStyle name="Normal 13 7 2" xfId="925" xr:uid="{00000000-0005-0000-0000-000034010000}"/>
    <cellStyle name="Normal 13 8" xfId="130" xr:uid="{00000000-0005-0000-0000-000035010000}"/>
    <cellStyle name="Normal 13 8 2" xfId="926" xr:uid="{00000000-0005-0000-0000-000036010000}"/>
    <cellStyle name="Normal 13 9" xfId="131" xr:uid="{00000000-0005-0000-0000-000037010000}"/>
    <cellStyle name="Normal 13 9 2" xfId="927" xr:uid="{00000000-0005-0000-0000-000038010000}"/>
    <cellStyle name="Normal 14" xfId="132" xr:uid="{00000000-0005-0000-0000-000039010000}"/>
    <cellStyle name="Normal 14 2" xfId="928" xr:uid="{00000000-0005-0000-0000-00003A010000}"/>
    <cellStyle name="Normal 15" xfId="133" xr:uid="{00000000-0005-0000-0000-00003B010000}"/>
    <cellStyle name="Normal 15 10" xfId="134" xr:uid="{00000000-0005-0000-0000-00003C010000}"/>
    <cellStyle name="Normal 15 10 2" xfId="930" xr:uid="{00000000-0005-0000-0000-00003D010000}"/>
    <cellStyle name="Normal 15 11" xfId="135" xr:uid="{00000000-0005-0000-0000-00003E010000}"/>
    <cellStyle name="Normal 15 11 2" xfId="931" xr:uid="{00000000-0005-0000-0000-00003F010000}"/>
    <cellStyle name="Normal 15 12" xfId="136" xr:uid="{00000000-0005-0000-0000-000040010000}"/>
    <cellStyle name="Normal 15 12 2" xfId="932" xr:uid="{00000000-0005-0000-0000-000041010000}"/>
    <cellStyle name="Normal 15 13" xfId="929" xr:uid="{00000000-0005-0000-0000-000042010000}"/>
    <cellStyle name="Normal 15 2" xfId="137" xr:uid="{00000000-0005-0000-0000-000043010000}"/>
    <cellStyle name="Normal 15 2 2" xfId="933" xr:uid="{00000000-0005-0000-0000-000044010000}"/>
    <cellStyle name="Normal 15 3" xfId="138" xr:uid="{00000000-0005-0000-0000-000045010000}"/>
    <cellStyle name="Normal 15 3 2" xfId="934" xr:uid="{00000000-0005-0000-0000-000046010000}"/>
    <cellStyle name="Normal 15 4" xfId="139" xr:uid="{00000000-0005-0000-0000-000047010000}"/>
    <cellStyle name="Normal 15 4 2" xfId="935" xr:uid="{00000000-0005-0000-0000-000048010000}"/>
    <cellStyle name="Normal 15 5" xfId="140" xr:uid="{00000000-0005-0000-0000-000049010000}"/>
    <cellStyle name="Normal 15 5 2" xfId="936" xr:uid="{00000000-0005-0000-0000-00004A010000}"/>
    <cellStyle name="Normal 15 6" xfId="141" xr:uid="{00000000-0005-0000-0000-00004B010000}"/>
    <cellStyle name="Normal 15 6 2" xfId="937" xr:uid="{00000000-0005-0000-0000-00004C010000}"/>
    <cellStyle name="Normal 15 7" xfId="142" xr:uid="{00000000-0005-0000-0000-00004D010000}"/>
    <cellStyle name="Normal 15 7 2" xfId="938" xr:uid="{00000000-0005-0000-0000-00004E010000}"/>
    <cellStyle name="Normal 15 8" xfId="143" xr:uid="{00000000-0005-0000-0000-00004F010000}"/>
    <cellStyle name="Normal 15 8 2" xfId="939" xr:uid="{00000000-0005-0000-0000-000050010000}"/>
    <cellStyle name="Normal 15 9" xfId="144" xr:uid="{00000000-0005-0000-0000-000051010000}"/>
    <cellStyle name="Normal 15 9 2" xfId="940" xr:uid="{00000000-0005-0000-0000-000052010000}"/>
    <cellStyle name="Normal 16" xfId="145" xr:uid="{00000000-0005-0000-0000-000053010000}"/>
    <cellStyle name="Normal 16 2" xfId="146" xr:uid="{00000000-0005-0000-0000-000054010000}"/>
    <cellStyle name="Normal 16 2 2" xfId="942" xr:uid="{00000000-0005-0000-0000-000055010000}"/>
    <cellStyle name="Normal 16 3" xfId="147" xr:uid="{00000000-0005-0000-0000-000056010000}"/>
    <cellStyle name="Normal 16 3 2" xfId="943" xr:uid="{00000000-0005-0000-0000-000057010000}"/>
    <cellStyle name="Normal 16 4" xfId="148" xr:uid="{00000000-0005-0000-0000-000058010000}"/>
    <cellStyle name="Normal 16 4 2" xfId="944" xr:uid="{00000000-0005-0000-0000-000059010000}"/>
    <cellStyle name="Normal 16 5" xfId="149" xr:uid="{00000000-0005-0000-0000-00005A010000}"/>
    <cellStyle name="Normal 16 5 2" xfId="945" xr:uid="{00000000-0005-0000-0000-00005B010000}"/>
    <cellStyle name="Normal 16 6" xfId="150" xr:uid="{00000000-0005-0000-0000-00005C010000}"/>
    <cellStyle name="Normal 16 6 2" xfId="946" xr:uid="{00000000-0005-0000-0000-00005D010000}"/>
    <cellStyle name="Normal 16 7" xfId="941" xr:uid="{00000000-0005-0000-0000-00005E010000}"/>
    <cellStyle name="Normal 17" xfId="151" xr:uid="{00000000-0005-0000-0000-00005F010000}"/>
    <cellStyle name="Normal 17 2" xfId="152" xr:uid="{00000000-0005-0000-0000-000060010000}"/>
    <cellStyle name="Normal 17 2 10" xfId="153" xr:uid="{00000000-0005-0000-0000-000061010000}"/>
    <cellStyle name="Normal 17 2 10 2" xfId="949" xr:uid="{00000000-0005-0000-0000-000062010000}"/>
    <cellStyle name="Normal 17 2 11" xfId="948" xr:uid="{00000000-0005-0000-0000-000063010000}"/>
    <cellStyle name="Normal 17 2 2" xfId="154" xr:uid="{00000000-0005-0000-0000-000064010000}"/>
    <cellStyle name="Normal 17 2 2 2" xfId="950" xr:uid="{00000000-0005-0000-0000-000065010000}"/>
    <cellStyle name="Normal 17 2 3" xfId="155" xr:uid="{00000000-0005-0000-0000-000066010000}"/>
    <cellStyle name="Normal 17 2 3 2" xfId="951" xr:uid="{00000000-0005-0000-0000-000067010000}"/>
    <cellStyle name="Normal 17 2 4" xfId="156" xr:uid="{00000000-0005-0000-0000-000068010000}"/>
    <cellStyle name="Normal 17 2 4 2" xfId="952" xr:uid="{00000000-0005-0000-0000-000069010000}"/>
    <cellStyle name="Normal 17 2 5" xfId="157" xr:uid="{00000000-0005-0000-0000-00006A010000}"/>
    <cellStyle name="Normal 17 2 5 2" xfId="953" xr:uid="{00000000-0005-0000-0000-00006B010000}"/>
    <cellStyle name="Normal 17 2 6" xfId="158" xr:uid="{00000000-0005-0000-0000-00006C010000}"/>
    <cellStyle name="Normal 17 2 6 2" xfId="954" xr:uid="{00000000-0005-0000-0000-00006D010000}"/>
    <cellStyle name="Normal 17 2 7" xfId="159" xr:uid="{00000000-0005-0000-0000-00006E010000}"/>
    <cellStyle name="Normal 17 2 7 2" xfId="955" xr:uid="{00000000-0005-0000-0000-00006F010000}"/>
    <cellStyle name="Normal 17 2 8" xfId="160" xr:uid="{00000000-0005-0000-0000-000070010000}"/>
    <cellStyle name="Normal 17 2 8 2" xfId="956" xr:uid="{00000000-0005-0000-0000-000071010000}"/>
    <cellStyle name="Normal 17 2 9" xfId="161" xr:uid="{00000000-0005-0000-0000-000072010000}"/>
    <cellStyle name="Normal 17 2 9 2" xfId="957" xr:uid="{00000000-0005-0000-0000-000073010000}"/>
    <cellStyle name="Normal 17 3" xfId="162" xr:uid="{00000000-0005-0000-0000-000074010000}"/>
    <cellStyle name="Normal 17 3 2" xfId="163" xr:uid="{00000000-0005-0000-0000-000075010000}"/>
    <cellStyle name="Normal 17 3 2 2" xfId="959" xr:uid="{00000000-0005-0000-0000-000076010000}"/>
    <cellStyle name="Normal 17 3 3" xfId="164" xr:uid="{00000000-0005-0000-0000-000077010000}"/>
    <cellStyle name="Normal 17 3 3 2" xfId="960" xr:uid="{00000000-0005-0000-0000-000078010000}"/>
    <cellStyle name="Normal 17 3 4" xfId="165" xr:uid="{00000000-0005-0000-0000-000079010000}"/>
    <cellStyle name="Normal 17 3 4 2" xfId="961" xr:uid="{00000000-0005-0000-0000-00007A010000}"/>
    <cellStyle name="Normal 17 3 5" xfId="958" xr:uid="{00000000-0005-0000-0000-00007B010000}"/>
    <cellStyle name="Normal 17 4" xfId="166" xr:uid="{00000000-0005-0000-0000-00007C010000}"/>
    <cellStyle name="Normal 17 4 2" xfId="167" xr:uid="{00000000-0005-0000-0000-00007D010000}"/>
    <cellStyle name="Normal 17 4 2 2" xfId="963" xr:uid="{00000000-0005-0000-0000-00007E010000}"/>
    <cellStyle name="Normal 17 4 3" xfId="962" xr:uid="{00000000-0005-0000-0000-00007F010000}"/>
    <cellStyle name="Normal 17 5" xfId="168" xr:uid="{00000000-0005-0000-0000-000080010000}"/>
    <cellStyle name="Normal 17 5 2" xfId="169" xr:uid="{00000000-0005-0000-0000-000081010000}"/>
    <cellStyle name="Normal 17 5 2 2" xfId="965" xr:uid="{00000000-0005-0000-0000-000082010000}"/>
    <cellStyle name="Normal 17 5 3" xfId="964" xr:uid="{00000000-0005-0000-0000-000083010000}"/>
    <cellStyle name="Normal 17 6" xfId="170" xr:uid="{00000000-0005-0000-0000-000084010000}"/>
    <cellStyle name="Normal 17 6 2" xfId="966" xr:uid="{00000000-0005-0000-0000-000085010000}"/>
    <cellStyle name="Normal 17 7" xfId="947" xr:uid="{00000000-0005-0000-0000-000086010000}"/>
    <cellStyle name="Normal 18" xfId="171" xr:uid="{00000000-0005-0000-0000-000087010000}"/>
    <cellStyle name="Normal 18 10" xfId="172" xr:uid="{00000000-0005-0000-0000-000088010000}"/>
    <cellStyle name="Normal 18 10 2" xfId="968" xr:uid="{00000000-0005-0000-0000-000089010000}"/>
    <cellStyle name="Normal 18 11" xfId="173" xr:uid="{00000000-0005-0000-0000-00008A010000}"/>
    <cellStyle name="Normal 18 11 2" xfId="969" xr:uid="{00000000-0005-0000-0000-00008B010000}"/>
    <cellStyle name="Normal 18 12" xfId="967" xr:uid="{00000000-0005-0000-0000-00008C010000}"/>
    <cellStyle name="Normal 18 2" xfId="174" xr:uid="{00000000-0005-0000-0000-00008D010000}"/>
    <cellStyle name="Normal 18 2 10" xfId="175" xr:uid="{00000000-0005-0000-0000-00008E010000}"/>
    <cellStyle name="Normal 18 2 10 2" xfId="971" xr:uid="{00000000-0005-0000-0000-00008F010000}"/>
    <cellStyle name="Normal 18 2 11" xfId="970" xr:uid="{00000000-0005-0000-0000-000090010000}"/>
    <cellStyle name="Normal 18 2 2" xfId="176" xr:uid="{00000000-0005-0000-0000-000091010000}"/>
    <cellStyle name="Normal 18 2 2 10" xfId="177" xr:uid="{00000000-0005-0000-0000-000092010000}"/>
    <cellStyle name="Normal 18 2 2 10 2" xfId="973" xr:uid="{00000000-0005-0000-0000-000093010000}"/>
    <cellStyle name="Normal 18 2 2 11" xfId="972" xr:uid="{00000000-0005-0000-0000-000094010000}"/>
    <cellStyle name="Normal 18 2 2 2" xfId="178" xr:uid="{00000000-0005-0000-0000-000095010000}"/>
    <cellStyle name="Normal 18 2 2 2 10" xfId="974" xr:uid="{00000000-0005-0000-0000-000096010000}"/>
    <cellStyle name="Normal 18 2 2 2 2" xfId="179" xr:uid="{00000000-0005-0000-0000-000097010000}"/>
    <cellStyle name="Normal 18 2 2 2 2 2" xfId="180" xr:uid="{00000000-0005-0000-0000-000098010000}"/>
    <cellStyle name="Normal 18 2 2 2 2 2 2" xfId="181" xr:uid="{00000000-0005-0000-0000-000099010000}"/>
    <cellStyle name="Normal 18 2 2 2 2 2 2 2" xfId="182" xr:uid="{00000000-0005-0000-0000-00009A010000}"/>
    <cellStyle name="Normal 18 2 2 2 2 2 2 2 2" xfId="978" xr:uid="{00000000-0005-0000-0000-00009B010000}"/>
    <cellStyle name="Normal 18 2 2 2 2 2 2 3" xfId="183" xr:uid="{00000000-0005-0000-0000-00009C010000}"/>
    <cellStyle name="Normal 18 2 2 2 2 2 2 3 2" xfId="979" xr:uid="{00000000-0005-0000-0000-00009D010000}"/>
    <cellStyle name="Normal 18 2 2 2 2 2 2 4" xfId="184" xr:uid="{00000000-0005-0000-0000-00009E010000}"/>
    <cellStyle name="Normal 18 2 2 2 2 2 2 4 2" xfId="980" xr:uid="{00000000-0005-0000-0000-00009F010000}"/>
    <cellStyle name="Normal 18 2 2 2 2 2 2 5" xfId="185" xr:uid="{00000000-0005-0000-0000-0000A0010000}"/>
    <cellStyle name="Normal 18 2 2 2 2 2 2 5 2" xfId="981" xr:uid="{00000000-0005-0000-0000-0000A1010000}"/>
    <cellStyle name="Normal 18 2 2 2 2 2 2 6" xfId="977" xr:uid="{00000000-0005-0000-0000-0000A2010000}"/>
    <cellStyle name="Normal 18 2 2 2 2 2 3" xfId="186" xr:uid="{00000000-0005-0000-0000-0000A3010000}"/>
    <cellStyle name="Normal 18 2 2 2 2 2 3 2" xfId="982" xr:uid="{00000000-0005-0000-0000-0000A4010000}"/>
    <cellStyle name="Normal 18 2 2 2 2 2 4" xfId="187" xr:uid="{00000000-0005-0000-0000-0000A5010000}"/>
    <cellStyle name="Normal 18 2 2 2 2 2 4 2" xfId="983" xr:uid="{00000000-0005-0000-0000-0000A6010000}"/>
    <cellStyle name="Normal 18 2 2 2 2 2 5" xfId="188" xr:uid="{00000000-0005-0000-0000-0000A7010000}"/>
    <cellStyle name="Normal 18 2 2 2 2 2 5 2" xfId="984" xr:uid="{00000000-0005-0000-0000-0000A8010000}"/>
    <cellStyle name="Normal 18 2 2 2 2 2 6" xfId="976" xr:uid="{00000000-0005-0000-0000-0000A9010000}"/>
    <cellStyle name="Normal 18 2 2 2 2 3" xfId="189" xr:uid="{00000000-0005-0000-0000-0000AA010000}"/>
    <cellStyle name="Normal 18 2 2 2 2 3 2" xfId="985" xr:uid="{00000000-0005-0000-0000-0000AB010000}"/>
    <cellStyle name="Normal 18 2 2 2 2 4" xfId="190" xr:uid="{00000000-0005-0000-0000-0000AC010000}"/>
    <cellStyle name="Normal 18 2 2 2 2 4 2" xfId="986" xr:uid="{00000000-0005-0000-0000-0000AD010000}"/>
    <cellStyle name="Normal 18 2 2 2 2 5" xfId="191" xr:uid="{00000000-0005-0000-0000-0000AE010000}"/>
    <cellStyle name="Normal 18 2 2 2 2 5 2" xfId="987" xr:uid="{00000000-0005-0000-0000-0000AF010000}"/>
    <cellStyle name="Normal 18 2 2 2 2 6" xfId="192" xr:uid="{00000000-0005-0000-0000-0000B0010000}"/>
    <cellStyle name="Normal 18 2 2 2 2 6 2" xfId="988" xr:uid="{00000000-0005-0000-0000-0000B1010000}"/>
    <cellStyle name="Normal 18 2 2 2 2 7" xfId="193" xr:uid="{00000000-0005-0000-0000-0000B2010000}"/>
    <cellStyle name="Normal 18 2 2 2 2 7 2" xfId="989" xr:uid="{00000000-0005-0000-0000-0000B3010000}"/>
    <cellStyle name="Normal 18 2 2 2 2 8" xfId="194" xr:uid="{00000000-0005-0000-0000-0000B4010000}"/>
    <cellStyle name="Normal 18 2 2 2 2 8 2" xfId="990" xr:uid="{00000000-0005-0000-0000-0000B5010000}"/>
    <cellStyle name="Normal 18 2 2 2 2 9" xfId="975" xr:uid="{00000000-0005-0000-0000-0000B6010000}"/>
    <cellStyle name="Normal 18 2 2 2 3" xfId="195" xr:uid="{00000000-0005-0000-0000-0000B7010000}"/>
    <cellStyle name="Normal 18 2 2 2 3 2" xfId="991" xr:uid="{00000000-0005-0000-0000-0000B8010000}"/>
    <cellStyle name="Normal 18 2 2 2 4" xfId="196" xr:uid="{00000000-0005-0000-0000-0000B9010000}"/>
    <cellStyle name="Normal 18 2 2 2 4 2" xfId="197" xr:uid="{00000000-0005-0000-0000-0000BA010000}"/>
    <cellStyle name="Normal 18 2 2 2 4 2 2" xfId="198" xr:uid="{00000000-0005-0000-0000-0000BB010000}"/>
    <cellStyle name="Normal 18 2 2 2 4 2 2 2" xfId="994" xr:uid="{00000000-0005-0000-0000-0000BC010000}"/>
    <cellStyle name="Normal 18 2 2 2 4 2 3" xfId="199" xr:uid="{00000000-0005-0000-0000-0000BD010000}"/>
    <cellStyle name="Normal 18 2 2 2 4 2 3 2" xfId="995" xr:uid="{00000000-0005-0000-0000-0000BE010000}"/>
    <cellStyle name="Normal 18 2 2 2 4 2 4" xfId="200" xr:uid="{00000000-0005-0000-0000-0000BF010000}"/>
    <cellStyle name="Normal 18 2 2 2 4 2 4 2" xfId="996" xr:uid="{00000000-0005-0000-0000-0000C0010000}"/>
    <cellStyle name="Normal 18 2 2 2 4 2 5" xfId="201" xr:uid="{00000000-0005-0000-0000-0000C1010000}"/>
    <cellStyle name="Normal 18 2 2 2 4 2 5 2" xfId="997" xr:uid="{00000000-0005-0000-0000-0000C2010000}"/>
    <cellStyle name="Normal 18 2 2 2 4 2 6" xfId="993" xr:uid="{00000000-0005-0000-0000-0000C3010000}"/>
    <cellStyle name="Normal 18 2 2 2 4 3" xfId="202" xr:uid="{00000000-0005-0000-0000-0000C4010000}"/>
    <cellStyle name="Normal 18 2 2 2 4 3 2" xfId="998" xr:uid="{00000000-0005-0000-0000-0000C5010000}"/>
    <cellStyle name="Normal 18 2 2 2 4 4" xfId="203" xr:uid="{00000000-0005-0000-0000-0000C6010000}"/>
    <cellStyle name="Normal 18 2 2 2 4 4 2" xfId="999" xr:uid="{00000000-0005-0000-0000-0000C7010000}"/>
    <cellStyle name="Normal 18 2 2 2 4 5" xfId="204" xr:uid="{00000000-0005-0000-0000-0000C8010000}"/>
    <cellStyle name="Normal 18 2 2 2 4 5 2" xfId="1000" xr:uid="{00000000-0005-0000-0000-0000C9010000}"/>
    <cellStyle name="Normal 18 2 2 2 4 6" xfId="992" xr:uid="{00000000-0005-0000-0000-0000CA010000}"/>
    <cellStyle name="Normal 18 2 2 2 5" xfId="205" xr:uid="{00000000-0005-0000-0000-0000CB010000}"/>
    <cellStyle name="Normal 18 2 2 2 5 2" xfId="1001" xr:uid="{00000000-0005-0000-0000-0000CC010000}"/>
    <cellStyle name="Normal 18 2 2 2 6" xfId="206" xr:uid="{00000000-0005-0000-0000-0000CD010000}"/>
    <cellStyle name="Normal 18 2 2 2 6 2" xfId="1002" xr:uid="{00000000-0005-0000-0000-0000CE010000}"/>
    <cellStyle name="Normal 18 2 2 2 7" xfId="207" xr:uid="{00000000-0005-0000-0000-0000CF010000}"/>
    <cellStyle name="Normal 18 2 2 2 7 2" xfId="1003" xr:uid="{00000000-0005-0000-0000-0000D0010000}"/>
    <cellStyle name="Normal 18 2 2 2 8" xfId="208" xr:uid="{00000000-0005-0000-0000-0000D1010000}"/>
    <cellStyle name="Normal 18 2 2 2 8 2" xfId="1004" xr:uid="{00000000-0005-0000-0000-0000D2010000}"/>
    <cellStyle name="Normal 18 2 2 2 9" xfId="209" xr:uid="{00000000-0005-0000-0000-0000D3010000}"/>
    <cellStyle name="Normal 18 2 2 2 9 2" xfId="1005" xr:uid="{00000000-0005-0000-0000-0000D4010000}"/>
    <cellStyle name="Normal 18 2 2 3" xfId="210" xr:uid="{00000000-0005-0000-0000-0000D5010000}"/>
    <cellStyle name="Normal 18 2 2 3 2" xfId="1006" xr:uid="{00000000-0005-0000-0000-0000D6010000}"/>
    <cellStyle name="Normal 18 2 2 4" xfId="211" xr:uid="{00000000-0005-0000-0000-0000D7010000}"/>
    <cellStyle name="Normal 18 2 2 4 2" xfId="212" xr:uid="{00000000-0005-0000-0000-0000D8010000}"/>
    <cellStyle name="Normal 18 2 2 4 2 2" xfId="213" xr:uid="{00000000-0005-0000-0000-0000D9010000}"/>
    <cellStyle name="Normal 18 2 2 4 2 2 2" xfId="214" xr:uid="{00000000-0005-0000-0000-0000DA010000}"/>
    <cellStyle name="Normal 18 2 2 4 2 2 2 2" xfId="1010" xr:uid="{00000000-0005-0000-0000-0000DB010000}"/>
    <cellStyle name="Normal 18 2 2 4 2 2 3" xfId="215" xr:uid="{00000000-0005-0000-0000-0000DC010000}"/>
    <cellStyle name="Normal 18 2 2 4 2 2 3 2" xfId="1011" xr:uid="{00000000-0005-0000-0000-0000DD010000}"/>
    <cellStyle name="Normal 18 2 2 4 2 2 4" xfId="216" xr:uid="{00000000-0005-0000-0000-0000DE010000}"/>
    <cellStyle name="Normal 18 2 2 4 2 2 4 2" xfId="1012" xr:uid="{00000000-0005-0000-0000-0000DF010000}"/>
    <cellStyle name="Normal 18 2 2 4 2 2 5" xfId="217" xr:uid="{00000000-0005-0000-0000-0000E0010000}"/>
    <cellStyle name="Normal 18 2 2 4 2 2 5 2" xfId="1013" xr:uid="{00000000-0005-0000-0000-0000E1010000}"/>
    <cellStyle name="Normal 18 2 2 4 2 2 6" xfId="1009" xr:uid="{00000000-0005-0000-0000-0000E2010000}"/>
    <cellStyle name="Normal 18 2 2 4 2 3" xfId="218" xr:uid="{00000000-0005-0000-0000-0000E3010000}"/>
    <cellStyle name="Normal 18 2 2 4 2 3 2" xfId="1014" xr:uid="{00000000-0005-0000-0000-0000E4010000}"/>
    <cellStyle name="Normal 18 2 2 4 2 4" xfId="219" xr:uid="{00000000-0005-0000-0000-0000E5010000}"/>
    <cellStyle name="Normal 18 2 2 4 2 4 2" xfId="1015" xr:uid="{00000000-0005-0000-0000-0000E6010000}"/>
    <cellStyle name="Normal 18 2 2 4 2 5" xfId="220" xr:uid="{00000000-0005-0000-0000-0000E7010000}"/>
    <cellStyle name="Normal 18 2 2 4 2 5 2" xfId="1016" xr:uid="{00000000-0005-0000-0000-0000E8010000}"/>
    <cellStyle name="Normal 18 2 2 4 2 6" xfId="1008" xr:uid="{00000000-0005-0000-0000-0000E9010000}"/>
    <cellStyle name="Normal 18 2 2 4 3" xfId="221" xr:uid="{00000000-0005-0000-0000-0000EA010000}"/>
    <cellStyle name="Normal 18 2 2 4 3 2" xfId="1017" xr:uid="{00000000-0005-0000-0000-0000EB010000}"/>
    <cellStyle name="Normal 18 2 2 4 4" xfId="222" xr:uid="{00000000-0005-0000-0000-0000EC010000}"/>
    <cellStyle name="Normal 18 2 2 4 4 2" xfId="1018" xr:uid="{00000000-0005-0000-0000-0000ED010000}"/>
    <cellStyle name="Normal 18 2 2 4 5" xfId="223" xr:uid="{00000000-0005-0000-0000-0000EE010000}"/>
    <cellStyle name="Normal 18 2 2 4 5 2" xfId="1019" xr:uid="{00000000-0005-0000-0000-0000EF010000}"/>
    <cellStyle name="Normal 18 2 2 4 6" xfId="224" xr:uid="{00000000-0005-0000-0000-0000F0010000}"/>
    <cellStyle name="Normal 18 2 2 4 6 2" xfId="1020" xr:uid="{00000000-0005-0000-0000-0000F1010000}"/>
    <cellStyle name="Normal 18 2 2 4 7" xfId="225" xr:uid="{00000000-0005-0000-0000-0000F2010000}"/>
    <cellStyle name="Normal 18 2 2 4 7 2" xfId="1021" xr:uid="{00000000-0005-0000-0000-0000F3010000}"/>
    <cellStyle name="Normal 18 2 2 4 8" xfId="226" xr:uid="{00000000-0005-0000-0000-0000F4010000}"/>
    <cellStyle name="Normal 18 2 2 4 8 2" xfId="1022" xr:uid="{00000000-0005-0000-0000-0000F5010000}"/>
    <cellStyle name="Normal 18 2 2 4 9" xfId="1007" xr:uid="{00000000-0005-0000-0000-0000F6010000}"/>
    <cellStyle name="Normal 18 2 2 5" xfId="227" xr:uid="{00000000-0005-0000-0000-0000F7010000}"/>
    <cellStyle name="Normal 18 2 2 5 2" xfId="228" xr:uid="{00000000-0005-0000-0000-0000F8010000}"/>
    <cellStyle name="Normal 18 2 2 5 2 2" xfId="229" xr:uid="{00000000-0005-0000-0000-0000F9010000}"/>
    <cellStyle name="Normal 18 2 2 5 2 2 2" xfId="1025" xr:uid="{00000000-0005-0000-0000-0000FA010000}"/>
    <cellStyle name="Normal 18 2 2 5 2 3" xfId="230" xr:uid="{00000000-0005-0000-0000-0000FB010000}"/>
    <cellStyle name="Normal 18 2 2 5 2 3 2" xfId="1026" xr:uid="{00000000-0005-0000-0000-0000FC010000}"/>
    <cellStyle name="Normal 18 2 2 5 2 4" xfId="231" xr:uid="{00000000-0005-0000-0000-0000FD010000}"/>
    <cellStyle name="Normal 18 2 2 5 2 4 2" xfId="1027" xr:uid="{00000000-0005-0000-0000-0000FE010000}"/>
    <cellStyle name="Normal 18 2 2 5 2 5" xfId="232" xr:uid="{00000000-0005-0000-0000-0000FF010000}"/>
    <cellStyle name="Normal 18 2 2 5 2 5 2" xfId="1028" xr:uid="{00000000-0005-0000-0000-000000020000}"/>
    <cellStyle name="Normal 18 2 2 5 2 6" xfId="1024" xr:uid="{00000000-0005-0000-0000-000001020000}"/>
    <cellStyle name="Normal 18 2 2 5 3" xfId="233" xr:uid="{00000000-0005-0000-0000-000002020000}"/>
    <cellStyle name="Normal 18 2 2 5 3 2" xfId="1029" xr:uid="{00000000-0005-0000-0000-000003020000}"/>
    <cellStyle name="Normal 18 2 2 5 4" xfId="234" xr:uid="{00000000-0005-0000-0000-000004020000}"/>
    <cellStyle name="Normal 18 2 2 5 4 2" xfId="1030" xr:uid="{00000000-0005-0000-0000-000005020000}"/>
    <cellStyle name="Normal 18 2 2 5 5" xfId="235" xr:uid="{00000000-0005-0000-0000-000006020000}"/>
    <cellStyle name="Normal 18 2 2 5 5 2" xfId="1031" xr:uid="{00000000-0005-0000-0000-000007020000}"/>
    <cellStyle name="Normal 18 2 2 5 6" xfId="1023" xr:uid="{00000000-0005-0000-0000-000008020000}"/>
    <cellStyle name="Normal 18 2 2 6" xfId="236" xr:uid="{00000000-0005-0000-0000-000009020000}"/>
    <cellStyle name="Normal 18 2 2 6 2" xfId="1032" xr:uid="{00000000-0005-0000-0000-00000A020000}"/>
    <cellStyle name="Normal 18 2 2 7" xfId="237" xr:uid="{00000000-0005-0000-0000-00000B020000}"/>
    <cellStyle name="Normal 18 2 2 7 2" xfId="1033" xr:uid="{00000000-0005-0000-0000-00000C020000}"/>
    <cellStyle name="Normal 18 2 2 8" xfId="238" xr:uid="{00000000-0005-0000-0000-00000D020000}"/>
    <cellStyle name="Normal 18 2 2 8 2" xfId="1034" xr:uid="{00000000-0005-0000-0000-00000E020000}"/>
    <cellStyle name="Normal 18 2 2 9" xfId="239" xr:uid="{00000000-0005-0000-0000-00000F020000}"/>
    <cellStyle name="Normal 18 2 2 9 2" xfId="1035" xr:uid="{00000000-0005-0000-0000-000010020000}"/>
    <cellStyle name="Normal 18 2 3" xfId="240" xr:uid="{00000000-0005-0000-0000-000011020000}"/>
    <cellStyle name="Normal 18 2 3 10" xfId="1036" xr:uid="{00000000-0005-0000-0000-000012020000}"/>
    <cellStyle name="Normal 18 2 3 2" xfId="241" xr:uid="{00000000-0005-0000-0000-000013020000}"/>
    <cellStyle name="Normal 18 2 3 2 2" xfId="242" xr:uid="{00000000-0005-0000-0000-000014020000}"/>
    <cellStyle name="Normal 18 2 3 2 2 2" xfId="243" xr:uid="{00000000-0005-0000-0000-000015020000}"/>
    <cellStyle name="Normal 18 2 3 2 2 2 2" xfId="244" xr:uid="{00000000-0005-0000-0000-000016020000}"/>
    <cellStyle name="Normal 18 2 3 2 2 2 2 2" xfId="1040" xr:uid="{00000000-0005-0000-0000-000017020000}"/>
    <cellStyle name="Normal 18 2 3 2 2 2 3" xfId="245" xr:uid="{00000000-0005-0000-0000-000018020000}"/>
    <cellStyle name="Normal 18 2 3 2 2 2 3 2" xfId="1041" xr:uid="{00000000-0005-0000-0000-000019020000}"/>
    <cellStyle name="Normal 18 2 3 2 2 2 4" xfId="246" xr:uid="{00000000-0005-0000-0000-00001A020000}"/>
    <cellStyle name="Normal 18 2 3 2 2 2 4 2" xfId="1042" xr:uid="{00000000-0005-0000-0000-00001B020000}"/>
    <cellStyle name="Normal 18 2 3 2 2 2 5" xfId="247" xr:uid="{00000000-0005-0000-0000-00001C020000}"/>
    <cellStyle name="Normal 18 2 3 2 2 2 5 2" xfId="1043" xr:uid="{00000000-0005-0000-0000-00001D020000}"/>
    <cellStyle name="Normal 18 2 3 2 2 2 6" xfId="1039" xr:uid="{00000000-0005-0000-0000-00001E020000}"/>
    <cellStyle name="Normal 18 2 3 2 2 3" xfId="248" xr:uid="{00000000-0005-0000-0000-00001F020000}"/>
    <cellStyle name="Normal 18 2 3 2 2 3 2" xfId="1044" xr:uid="{00000000-0005-0000-0000-000020020000}"/>
    <cellStyle name="Normal 18 2 3 2 2 4" xfId="249" xr:uid="{00000000-0005-0000-0000-000021020000}"/>
    <cellStyle name="Normal 18 2 3 2 2 4 2" xfId="1045" xr:uid="{00000000-0005-0000-0000-000022020000}"/>
    <cellStyle name="Normal 18 2 3 2 2 5" xfId="250" xr:uid="{00000000-0005-0000-0000-000023020000}"/>
    <cellStyle name="Normal 18 2 3 2 2 5 2" xfId="1046" xr:uid="{00000000-0005-0000-0000-000024020000}"/>
    <cellStyle name="Normal 18 2 3 2 2 6" xfId="1038" xr:uid="{00000000-0005-0000-0000-000025020000}"/>
    <cellStyle name="Normal 18 2 3 2 3" xfId="251" xr:uid="{00000000-0005-0000-0000-000026020000}"/>
    <cellStyle name="Normal 18 2 3 2 3 2" xfId="1047" xr:uid="{00000000-0005-0000-0000-000027020000}"/>
    <cellStyle name="Normal 18 2 3 2 4" xfId="252" xr:uid="{00000000-0005-0000-0000-000028020000}"/>
    <cellStyle name="Normal 18 2 3 2 4 2" xfId="1048" xr:uid="{00000000-0005-0000-0000-000029020000}"/>
    <cellStyle name="Normal 18 2 3 2 5" xfId="253" xr:uid="{00000000-0005-0000-0000-00002A020000}"/>
    <cellStyle name="Normal 18 2 3 2 5 2" xfId="1049" xr:uid="{00000000-0005-0000-0000-00002B020000}"/>
    <cellStyle name="Normal 18 2 3 2 6" xfId="254" xr:uid="{00000000-0005-0000-0000-00002C020000}"/>
    <cellStyle name="Normal 18 2 3 2 6 2" xfId="1050" xr:uid="{00000000-0005-0000-0000-00002D020000}"/>
    <cellStyle name="Normal 18 2 3 2 7" xfId="255" xr:uid="{00000000-0005-0000-0000-00002E020000}"/>
    <cellStyle name="Normal 18 2 3 2 7 2" xfId="1051" xr:uid="{00000000-0005-0000-0000-00002F020000}"/>
    <cellStyle name="Normal 18 2 3 2 8" xfId="256" xr:uid="{00000000-0005-0000-0000-000030020000}"/>
    <cellStyle name="Normal 18 2 3 2 8 2" xfId="1052" xr:uid="{00000000-0005-0000-0000-000031020000}"/>
    <cellStyle name="Normal 18 2 3 2 9" xfId="1037" xr:uid="{00000000-0005-0000-0000-000032020000}"/>
    <cellStyle name="Normal 18 2 3 3" xfId="257" xr:uid="{00000000-0005-0000-0000-000033020000}"/>
    <cellStyle name="Normal 18 2 3 3 2" xfId="1053" xr:uid="{00000000-0005-0000-0000-000034020000}"/>
    <cellStyle name="Normal 18 2 3 4" xfId="258" xr:uid="{00000000-0005-0000-0000-000035020000}"/>
    <cellStyle name="Normal 18 2 3 4 2" xfId="259" xr:uid="{00000000-0005-0000-0000-000036020000}"/>
    <cellStyle name="Normal 18 2 3 4 2 2" xfId="260" xr:uid="{00000000-0005-0000-0000-000037020000}"/>
    <cellStyle name="Normal 18 2 3 4 2 2 2" xfId="1056" xr:uid="{00000000-0005-0000-0000-000038020000}"/>
    <cellStyle name="Normal 18 2 3 4 2 3" xfId="261" xr:uid="{00000000-0005-0000-0000-000039020000}"/>
    <cellStyle name="Normal 18 2 3 4 2 3 2" xfId="1057" xr:uid="{00000000-0005-0000-0000-00003A020000}"/>
    <cellStyle name="Normal 18 2 3 4 2 4" xfId="262" xr:uid="{00000000-0005-0000-0000-00003B020000}"/>
    <cellStyle name="Normal 18 2 3 4 2 4 2" xfId="1058" xr:uid="{00000000-0005-0000-0000-00003C020000}"/>
    <cellStyle name="Normal 18 2 3 4 2 5" xfId="263" xr:uid="{00000000-0005-0000-0000-00003D020000}"/>
    <cellStyle name="Normal 18 2 3 4 2 5 2" xfId="1059" xr:uid="{00000000-0005-0000-0000-00003E020000}"/>
    <cellStyle name="Normal 18 2 3 4 2 6" xfId="1055" xr:uid="{00000000-0005-0000-0000-00003F020000}"/>
    <cellStyle name="Normal 18 2 3 4 3" xfId="264" xr:uid="{00000000-0005-0000-0000-000040020000}"/>
    <cellStyle name="Normal 18 2 3 4 3 2" xfId="1060" xr:uid="{00000000-0005-0000-0000-000041020000}"/>
    <cellStyle name="Normal 18 2 3 4 4" xfId="265" xr:uid="{00000000-0005-0000-0000-000042020000}"/>
    <cellStyle name="Normal 18 2 3 4 4 2" xfId="1061" xr:uid="{00000000-0005-0000-0000-000043020000}"/>
    <cellStyle name="Normal 18 2 3 4 5" xfId="266" xr:uid="{00000000-0005-0000-0000-000044020000}"/>
    <cellStyle name="Normal 18 2 3 4 5 2" xfId="1062" xr:uid="{00000000-0005-0000-0000-000045020000}"/>
    <cellStyle name="Normal 18 2 3 4 6" xfId="1054" xr:uid="{00000000-0005-0000-0000-000046020000}"/>
    <cellStyle name="Normal 18 2 3 5" xfId="267" xr:uid="{00000000-0005-0000-0000-000047020000}"/>
    <cellStyle name="Normal 18 2 3 5 2" xfId="1063" xr:uid="{00000000-0005-0000-0000-000048020000}"/>
    <cellStyle name="Normal 18 2 3 6" xfId="268" xr:uid="{00000000-0005-0000-0000-000049020000}"/>
    <cellStyle name="Normal 18 2 3 6 2" xfId="1064" xr:uid="{00000000-0005-0000-0000-00004A020000}"/>
    <cellStyle name="Normal 18 2 3 7" xfId="269" xr:uid="{00000000-0005-0000-0000-00004B020000}"/>
    <cellStyle name="Normal 18 2 3 7 2" xfId="1065" xr:uid="{00000000-0005-0000-0000-00004C020000}"/>
    <cellStyle name="Normal 18 2 3 8" xfId="270" xr:uid="{00000000-0005-0000-0000-00004D020000}"/>
    <cellStyle name="Normal 18 2 3 8 2" xfId="1066" xr:uid="{00000000-0005-0000-0000-00004E020000}"/>
    <cellStyle name="Normal 18 2 3 9" xfId="271" xr:uid="{00000000-0005-0000-0000-00004F020000}"/>
    <cellStyle name="Normal 18 2 3 9 2" xfId="1067" xr:uid="{00000000-0005-0000-0000-000050020000}"/>
    <cellStyle name="Normal 18 2 4" xfId="272" xr:uid="{00000000-0005-0000-0000-000051020000}"/>
    <cellStyle name="Normal 18 2 4 2" xfId="273" xr:uid="{00000000-0005-0000-0000-000052020000}"/>
    <cellStyle name="Normal 18 2 4 2 2" xfId="274" xr:uid="{00000000-0005-0000-0000-000053020000}"/>
    <cellStyle name="Normal 18 2 4 2 2 2" xfId="275" xr:uid="{00000000-0005-0000-0000-000054020000}"/>
    <cellStyle name="Normal 18 2 4 2 2 2 2" xfId="1071" xr:uid="{00000000-0005-0000-0000-000055020000}"/>
    <cellStyle name="Normal 18 2 4 2 2 3" xfId="276" xr:uid="{00000000-0005-0000-0000-000056020000}"/>
    <cellStyle name="Normal 18 2 4 2 2 3 2" xfId="1072" xr:uid="{00000000-0005-0000-0000-000057020000}"/>
    <cellStyle name="Normal 18 2 4 2 2 4" xfId="277" xr:uid="{00000000-0005-0000-0000-000058020000}"/>
    <cellStyle name="Normal 18 2 4 2 2 4 2" xfId="1073" xr:uid="{00000000-0005-0000-0000-000059020000}"/>
    <cellStyle name="Normal 18 2 4 2 2 5" xfId="278" xr:uid="{00000000-0005-0000-0000-00005A020000}"/>
    <cellStyle name="Normal 18 2 4 2 2 5 2" xfId="1074" xr:uid="{00000000-0005-0000-0000-00005B020000}"/>
    <cellStyle name="Normal 18 2 4 2 2 6" xfId="1070" xr:uid="{00000000-0005-0000-0000-00005C020000}"/>
    <cellStyle name="Normal 18 2 4 2 3" xfId="279" xr:uid="{00000000-0005-0000-0000-00005D020000}"/>
    <cellStyle name="Normal 18 2 4 2 3 2" xfId="1075" xr:uid="{00000000-0005-0000-0000-00005E020000}"/>
    <cellStyle name="Normal 18 2 4 2 4" xfId="280" xr:uid="{00000000-0005-0000-0000-00005F020000}"/>
    <cellStyle name="Normal 18 2 4 2 4 2" xfId="1076" xr:uid="{00000000-0005-0000-0000-000060020000}"/>
    <cellStyle name="Normal 18 2 4 2 5" xfId="281" xr:uid="{00000000-0005-0000-0000-000061020000}"/>
    <cellStyle name="Normal 18 2 4 2 5 2" xfId="1077" xr:uid="{00000000-0005-0000-0000-000062020000}"/>
    <cellStyle name="Normal 18 2 4 2 6" xfId="1069" xr:uid="{00000000-0005-0000-0000-000063020000}"/>
    <cellStyle name="Normal 18 2 4 3" xfId="282" xr:uid="{00000000-0005-0000-0000-000064020000}"/>
    <cellStyle name="Normal 18 2 4 3 2" xfId="1078" xr:uid="{00000000-0005-0000-0000-000065020000}"/>
    <cellStyle name="Normal 18 2 4 4" xfId="283" xr:uid="{00000000-0005-0000-0000-000066020000}"/>
    <cellStyle name="Normal 18 2 4 4 2" xfId="1079" xr:uid="{00000000-0005-0000-0000-000067020000}"/>
    <cellStyle name="Normal 18 2 4 5" xfId="284" xr:uid="{00000000-0005-0000-0000-000068020000}"/>
    <cellStyle name="Normal 18 2 4 5 2" xfId="1080" xr:uid="{00000000-0005-0000-0000-000069020000}"/>
    <cellStyle name="Normal 18 2 4 6" xfId="285" xr:uid="{00000000-0005-0000-0000-00006A020000}"/>
    <cellStyle name="Normal 18 2 4 6 2" xfId="1081" xr:uid="{00000000-0005-0000-0000-00006B020000}"/>
    <cellStyle name="Normal 18 2 4 7" xfId="286" xr:uid="{00000000-0005-0000-0000-00006C020000}"/>
    <cellStyle name="Normal 18 2 4 7 2" xfId="1082" xr:uid="{00000000-0005-0000-0000-00006D020000}"/>
    <cellStyle name="Normal 18 2 4 8" xfId="287" xr:uid="{00000000-0005-0000-0000-00006E020000}"/>
    <cellStyle name="Normal 18 2 4 8 2" xfId="1083" xr:uid="{00000000-0005-0000-0000-00006F020000}"/>
    <cellStyle name="Normal 18 2 4 9" xfId="1068" xr:uid="{00000000-0005-0000-0000-000070020000}"/>
    <cellStyle name="Normal 18 2 5" xfId="288" xr:uid="{00000000-0005-0000-0000-000071020000}"/>
    <cellStyle name="Normal 18 2 5 2" xfId="289" xr:uid="{00000000-0005-0000-0000-000072020000}"/>
    <cellStyle name="Normal 18 2 5 2 2" xfId="290" xr:uid="{00000000-0005-0000-0000-000073020000}"/>
    <cellStyle name="Normal 18 2 5 2 2 2" xfId="1086" xr:uid="{00000000-0005-0000-0000-000074020000}"/>
    <cellStyle name="Normal 18 2 5 2 3" xfId="291" xr:uid="{00000000-0005-0000-0000-000075020000}"/>
    <cellStyle name="Normal 18 2 5 2 3 2" xfId="1087" xr:uid="{00000000-0005-0000-0000-000076020000}"/>
    <cellStyle name="Normal 18 2 5 2 4" xfId="292" xr:uid="{00000000-0005-0000-0000-000077020000}"/>
    <cellStyle name="Normal 18 2 5 2 4 2" xfId="1088" xr:uid="{00000000-0005-0000-0000-000078020000}"/>
    <cellStyle name="Normal 18 2 5 2 5" xfId="293" xr:uid="{00000000-0005-0000-0000-000079020000}"/>
    <cellStyle name="Normal 18 2 5 2 5 2" xfId="1089" xr:uid="{00000000-0005-0000-0000-00007A020000}"/>
    <cellStyle name="Normal 18 2 5 2 6" xfId="1085" xr:uid="{00000000-0005-0000-0000-00007B020000}"/>
    <cellStyle name="Normal 18 2 5 3" xfId="294" xr:uid="{00000000-0005-0000-0000-00007C020000}"/>
    <cellStyle name="Normal 18 2 5 3 2" xfId="1090" xr:uid="{00000000-0005-0000-0000-00007D020000}"/>
    <cellStyle name="Normal 18 2 5 4" xfId="295" xr:uid="{00000000-0005-0000-0000-00007E020000}"/>
    <cellStyle name="Normal 18 2 5 4 2" xfId="1091" xr:uid="{00000000-0005-0000-0000-00007F020000}"/>
    <cellStyle name="Normal 18 2 5 5" xfId="296" xr:uid="{00000000-0005-0000-0000-000080020000}"/>
    <cellStyle name="Normal 18 2 5 5 2" xfId="1092" xr:uid="{00000000-0005-0000-0000-000081020000}"/>
    <cellStyle name="Normal 18 2 5 6" xfId="1084" xr:uid="{00000000-0005-0000-0000-000082020000}"/>
    <cellStyle name="Normal 18 2 6" xfId="297" xr:uid="{00000000-0005-0000-0000-000083020000}"/>
    <cellStyle name="Normal 18 2 6 2" xfId="1093" xr:uid="{00000000-0005-0000-0000-000084020000}"/>
    <cellStyle name="Normal 18 2 7" xfId="298" xr:uid="{00000000-0005-0000-0000-000085020000}"/>
    <cellStyle name="Normal 18 2 7 2" xfId="1094" xr:uid="{00000000-0005-0000-0000-000086020000}"/>
    <cellStyle name="Normal 18 2 8" xfId="299" xr:uid="{00000000-0005-0000-0000-000087020000}"/>
    <cellStyle name="Normal 18 2 8 2" xfId="1095" xr:uid="{00000000-0005-0000-0000-000088020000}"/>
    <cellStyle name="Normal 18 2 9" xfId="300" xr:uid="{00000000-0005-0000-0000-000089020000}"/>
    <cellStyle name="Normal 18 2 9 2" xfId="1096" xr:uid="{00000000-0005-0000-0000-00008A020000}"/>
    <cellStyle name="Normal 18 3" xfId="301" xr:uid="{00000000-0005-0000-0000-00008B020000}"/>
    <cellStyle name="Normal 18 3 10" xfId="1097" xr:uid="{00000000-0005-0000-0000-00008C020000}"/>
    <cellStyle name="Normal 18 3 2" xfId="302" xr:uid="{00000000-0005-0000-0000-00008D020000}"/>
    <cellStyle name="Normal 18 3 2 2" xfId="303" xr:uid="{00000000-0005-0000-0000-00008E020000}"/>
    <cellStyle name="Normal 18 3 2 2 2" xfId="304" xr:uid="{00000000-0005-0000-0000-00008F020000}"/>
    <cellStyle name="Normal 18 3 2 2 2 2" xfId="305" xr:uid="{00000000-0005-0000-0000-000090020000}"/>
    <cellStyle name="Normal 18 3 2 2 2 2 2" xfId="1101" xr:uid="{00000000-0005-0000-0000-000091020000}"/>
    <cellStyle name="Normal 18 3 2 2 2 3" xfId="306" xr:uid="{00000000-0005-0000-0000-000092020000}"/>
    <cellStyle name="Normal 18 3 2 2 2 3 2" xfId="1102" xr:uid="{00000000-0005-0000-0000-000093020000}"/>
    <cellStyle name="Normal 18 3 2 2 2 4" xfId="307" xr:uid="{00000000-0005-0000-0000-000094020000}"/>
    <cellStyle name="Normal 18 3 2 2 2 4 2" xfId="1103" xr:uid="{00000000-0005-0000-0000-000095020000}"/>
    <cellStyle name="Normal 18 3 2 2 2 5" xfId="308" xr:uid="{00000000-0005-0000-0000-000096020000}"/>
    <cellStyle name="Normal 18 3 2 2 2 5 2" xfId="1104" xr:uid="{00000000-0005-0000-0000-000097020000}"/>
    <cellStyle name="Normal 18 3 2 2 2 6" xfId="1100" xr:uid="{00000000-0005-0000-0000-000098020000}"/>
    <cellStyle name="Normal 18 3 2 2 3" xfId="309" xr:uid="{00000000-0005-0000-0000-000099020000}"/>
    <cellStyle name="Normal 18 3 2 2 3 2" xfId="1105" xr:uid="{00000000-0005-0000-0000-00009A020000}"/>
    <cellStyle name="Normal 18 3 2 2 4" xfId="310" xr:uid="{00000000-0005-0000-0000-00009B020000}"/>
    <cellStyle name="Normal 18 3 2 2 4 2" xfId="1106" xr:uid="{00000000-0005-0000-0000-00009C020000}"/>
    <cellStyle name="Normal 18 3 2 2 5" xfId="311" xr:uid="{00000000-0005-0000-0000-00009D020000}"/>
    <cellStyle name="Normal 18 3 2 2 5 2" xfId="1107" xr:uid="{00000000-0005-0000-0000-00009E020000}"/>
    <cellStyle name="Normal 18 3 2 2 6" xfId="1099" xr:uid="{00000000-0005-0000-0000-00009F020000}"/>
    <cellStyle name="Normal 18 3 2 3" xfId="312" xr:uid="{00000000-0005-0000-0000-0000A0020000}"/>
    <cellStyle name="Normal 18 3 2 3 2" xfId="1108" xr:uid="{00000000-0005-0000-0000-0000A1020000}"/>
    <cellStyle name="Normal 18 3 2 4" xfId="313" xr:uid="{00000000-0005-0000-0000-0000A2020000}"/>
    <cellStyle name="Normal 18 3 2 4 2" xfId="1109" xr:uid="{00000000-0005-0000-0000-0000A3020000}"/>
    <cellStyle name="Normal 18 3 2 5" xfId="314" xr:uid="{00000000-0005-0000-0000-0000A4020000}"/>
    <cellStyle name="Normal 18 3 2 5 2" xfId="1110" xr:uid="{00000000-0005-0000-0000-0000A5020000}"/>
    <cellStyle name="Normal 18 3 2 6" xfId="315" xr:uid="{00000000-0005-0000-0000-0000A6020000}"/>
    <cellStyle name="Normal 18 3 2 6 2" xfId="1111" xr:uid="{00000000-0005-0000-0000-0000A7020000}"/>
    <cellStyle name="Normal 18 3 2 7" xfId="316" xr:uid="{00000000-0005-0000-0000-0000A8020000}"/>
    <cellStyle name="Normal 18 3 2 7 2" xfId="1112" xr:uid="{00000000-0005-0000-0000-0000A9020000}"/>
    <cellStyle name="Normal 18 3 2 8" xfId="317" xr:uid="{00000000-0005-0000-0000-0000AA020000}"/>
    <cellStyle name="Normal 18 3 2 8 2" xfId="1113" xr:uid="{00000000-0005-0000-0000-0000AB020000}"/>
    <cellStyle name="Normal 18 3 2 9" xfId="1098" xr:uid="{00000000-0005-0000-0000-0000AC020000}"/>
    <cellStyle name="Normal 18 3 3" xfId="318" xr:uid="{00000000-0005-0000-0000-0000AD020000}"/>
    <cellStyle name="Normal 18 3 3 2" xfId="1114" xr:uid="{00000000-0005-0000-0000-0000AE020000}"/>
    <cellStyle name="Normal 18 3 4" xfId="319" xr:uid="{00000000-0005-0000-0000-0000AF020000}"/>
    <cellStyle name="Normal 18 3 4 2" xfId="320" xr:uid="{00000000-0005-0000-0000-0000B0020000}"/>
    <cellStyle name="Normal 18 3 4 2 2" xfId="321" xr:uid="{00000000-0005-0000-0000-0000B1020000}"/>
    <cellStyle name="Normal 18 3 4 2 2 2" xfId="1117" xr:uid="{00000000-0005-0000-0000-0000B2020000}"/>
    <cellStyle name="Normal 18 3 4 2 3" xfId="322" xr:uid="{00000000-0005-0000-0000-0000B3020000}"/>
    <cellStyle name="Normal 18 3 4 2 3 2" xfId="1118" xr:uid="{00000000-0005-0000-0000-0000B4020000}"/>
    <cellStyle name="Normal 18 3 4 2 4" xfId="323" xr:uid="{00000000-0005-0000-0000-0000B5020000}"/>
    <cellStyle name="Normal 18 3 4 2 4 2" xfId="1119" xr:uid="{00000000-0005-0000-0000-0000B6020000}"/>
    <cellStyle name="Normal 18 3 4 2 5" xfId="324" xr:uid="{00000000-0005-0000-0000-0000B7020000}"/>
    <cellStyle name="Normal 18 3 4 2 5 2" xfId="1120" xr:uid="{00000000-0005-0000-0000-0000B8020000}"/>
    <cellStyle name="Normal 18 3 4 2 6" xfId="1116" xr:uid="{00000000-0005-0000-0000-0000B9020000}"/>
    <cellStyle name="Normal 18 3 4 3" xfId="325" xr:uid="{00000000-0005-0000-0000-0000BA020000}"/>
    <cellStyle name="Normal 18 3 4 3 2" xfId="1121" xr:uid="{00000000-0005-0000-0000-0000BB020000}"/>
    <cellStyle name="Normal 18 3 4 4" xfId="326" xr:uid="{00000000-0005-0000-0000-0000BC020000}"/>
    <cellStyle name="Normal 18 3 4 4 2" xfId="1122" xr:uid="{00000000-0005-0000-0000-0000BD020000}"/>
    <cellStyle name="Normal 18 3 4 5" xfId="327" xr:uid="{00000000-0005-0000-0000-0000BE020000}"/>
    <cellStyle name="Normal 18 3 4 5 2" xfId="1123" xr:uid="{00000000-0005-0000-0000-0000BF020000}"/>
    <cellStyle name="Normal 18 3 4 6" xfId="1115" xr:uid="{00000000-0005-0000-0000-0000C0020000}"/>
    <cellStyle name="Normal 18 3 5" xfId="328" xr:uid="{00000000-0005-0000-0000-0000C1020000}"/>
    <cellStyle name="Normal 18 3 5 2" xfId="1124" xr:uid="{00000000-0005-0000-0000-0000C2020000}"/>
    <cellStyle name="Normal 18 3 6" xfId="329" xr:uid="{00000000-0005-0000-0000-0000C3020000}"/>
    <cellStyle name="Normal 18 3 6 2" xfId="1125" xr:uid="{00000000-0005-0000-0000-0000C4020000}"/>
    <cellStyle name="Normal 18 3 7" xfId="330" xr:uid="{00000000-0005-0000-0000-0000C5020000}"/>
    <cellStyle name="Normal 18 3 7 2" xfId="1126" xr:uid="{00000000-0005-0000-0000-0000C6020000}"/>
    <cellStyle name="Normal 18 3 8" xfId="331" xr:uid="{00000000-0005-0000-0000-0000C7020000}"/>
    <cellStyle name="Normal 18 3 8 2" xfId="1127" xr:uid="{00000000-0005-0000-0000-0000C8020000}"/>
    <cellStyle name="Normal 18 3 9" xfId="332" xr:uid="{00000000-0005-0000-0000-0000C9020000}"/>
    <cellStyle name="Normal 18 3 9 2" xfId="1128" xr:uid="{00000000-0005-0000-0000-0000CA020000}"/>
    <cellStyle name="Normal 18 4" xfId="333" xr:uid="{00000000-0005-0000-0000-0000CB020000}"/>
    <cellStyle name="Normal 18 4 2" xfId="1129" xr:uid="{00000000-0005-0000-0000-0000CC020000}"/>
    <cellStyle name="Normal 18 5" xfId="334" xr:uid="{00000000-0005-0000-0000-0000CD020000}"/>
    <cellStyle name="Normal 18 5 2" xfId="335" xr:uid="{00000000-0005-0000-0000-0000CE020000}"/>
    <cellStyle name="Normal 18 5 2 2" xfId="336" xr:uid="{00000000-0005-0000-0000-0000CF020000}"/>
    <cellStyle name="Normal 18 5 2 2 2" xfId="337" xr:uid="{00000000-0005-0000-0000-0000D0020000}"/>
    <cellStyle name="Normal 18 5 2 2 2 2" xfId="1133" xr:uid="{00000000-0005-0000-0000-0000D1020000}"/>
    <cellStyle name="Normal 18 5 2 2 3" xfId="338" xr:uid="{00000000-0005-0000-0000-0000D2020000}"/>
    <cellStyle name="Normal 18 5 2 2 3 2" xfId="1134" xr:uid="{00000000-0005-0000-0000-0000D3020000}"/>
    <cellStyle name="Normal 18 5 2 2 4" xfId="339" xr:uid="{00000000-0005-0000-0000-0000D4020000}"/>
    <cellStyle name="Normal 18 5 2 2 4 2" xfId="1135" xr:uid="{00000000-0005-0000-0000-0000D5020000}"/>
    <cellStyle name="Normal 18 5 2 2 5" xfId="340" xr:uid="{00000000-0005-0000-0000-0000D6020000}"/>
    <cellStyle name="Normal 18 5 2 2 5 2" xfId="1136" xr:uid="{00000000-0005-0000-0000-0000D7020000}"/>
    <cellStyle name="Normal 18 5 2 2 6" xfId="1132" xr:uid="{00000000-0005-0000-0000-0000D8020000}"/>
    <cellStyle name="Normal 18 5 2 3" xfId="341" xr:uid="{00000000-0005-0000-0000-0000D9020000}"/>
    <cellStyle name="Normal 18 5 2 3 2" xfId="1137" xr:uid="{00000000-0005-0000-0000-0000DA020000}"/>
    <cellStyle name="Normal 18 5 2 4" xfId="342" xr:uid="{00000000-0005-0000-0000-0000DB020000}"/>
    <cellStyle name="Normal 18 5 2 4 2" xfId="1138" xr:uid="{00000000-0005-0000-0000-0000DC020000}"/>
    <cellStyle name="Normal 18 5 2 5" xfId="343" xr:uid="{00000000-0005-0000-0000-0000DD020000}"/>
    <cellStyle name="Normal 18 5 2 5 2" xfId="1139" xr:uid="{00000000-0005-0000-0000-0000DE020000}"/>
    <cellStyle name="Normal 18 5 2 6" xfId="1131" xr:uid="{00000000-0005-0000-0000-0000DF020000}"/>
    <cellStyle name="Normal 18 5 3" xfId="344" xr:uid="{00000000-0005-0000-0000-0000E0020000}"/>
    <cellStyle name="Normal 18 5 3 2" xfId="1140" xr:uid="{00000000-0005-0000-0000-0000E1020000}"/>
    <cellStyle name="Normal 18 5 4" xfId="345" xr:uid="{00000000-0005-0000-0000-0000E2020000}"/>
    <cellStyle name="Normal 18 5 4 2" xfId="1141" xr:uid="{00000000-0005-0000-0000-0000E3020000}"/>
    <cellStyle name="Normal 18 5 5" xfId="346" xr:uid="{00000000-0005-0000-0000-0000E4020000}"/>
    <cellStyle name="Normal 18 5 5 2" xfId="1142" xr:uid="{00000000-0005-0000-0000-0000E5020000}"/>
    <cellStyle name="Normal 18 5 6" xfId="347" xr:uid="{00000000-0005-0000-0000-0000E6020000}"/>
    <cellStyle name="Normal 18 5 6 2" xfId="1143" xr:uid="{00000000-0005-0000-0000-0000E7020000}"/>
    <cellStyle name="Normal 18 5 7" xfId="348" xr:uid="{00000000-0005-0000-0000-0000E8020000}"/>
    <cellStyle name="Normal 18 5 7 2" xfId="1144" xr:uid="{00000000-0005-0000-0000-0000E9020000}"/>
    <cellStyle name="Normal 18 5 8" xfId="349" xr:uid="{00000000-0005-0000-0000-0000EA020000}"/>
    <cellStyle name="Normal 18 5 8 2" xfId="1145" xr:uid="{00000000-0005-0000-0000-0000EB020000}"/>
    <cellStyle name="Normal 18 5 9" xfId="1130" xr:uid="{00000000-0005-0000-0000-0000EC020000}"/>
    <cellStyle name="Normal 18 6" xfId="350" xr:uid="{00000000-0005-0000-0000-0000ED020000}"/>
    <cellStyle name="Normal 18 6 2" xfId="351" xr:uid="{00000000-0005-0000-0000-0000EE020000}"/>
    <cellStyle name="Normal 18 6 2 2" xfId="352" xr:uid="{00000000-0005-0000-0000-0000EF020000}"/>
    <cellStyle name="Normal 18 6 2 2 2" xfId="1148" xr:uid="{00000000-0005-0000-0000-0000F0020000}"/>
    <cellStyle name="Normal 18 6 2 3" xfId="353" xr:uid="{00000000-0005-0000-0000-0000F1020000}"/>
    <cellStyle name="Normal 18 6 2 3 2" xfId="1149" xr:uid="{00000000-0005-0000-0000-0000F2020000}"/>
    <cellStyle name="Normal 18 6 2 4" xfId="354" xr:uid="{00000000-0005-0000-0000-0000F3020000}"/>
    <cellStyle name="Normal 18 6 2 4 2" xfId="1150" xr:uid="{00000000-0005-0000-0000-0000F4020000}"/>
    <cellStyle name="Normal 18 6 2 5" xfId="355" xr:uid="{00000000-0005-0000-0000-0000F5020000}"/>
    <cellStyle name="Normal 18 6 2 5 2" xfId="1151" xr:uid="{00000000-0005-0000-0000-0000F6020000}"/>
    <cellStyle name="Normal 18 6 2 6" xfId="1147" xr:uid="{00000000-0005-0000-0000-0000F7020000}"/>
    <cellStyle name="Normal 18 6 3" xfId="356" xr:uid="{00000000-0005-0000-0000-0000F8020000}"/>
    <cellStyle name="Normal 18 6 3 2" xfId="1152" xr:uid="{00000000-0005-0000-0000-0000F9020000}"/>
    <cellStyle name="Normal 18 6 4" xfId="357" xr:uid="{00000000-0005-0000-0000-0000FA020000}"/>
    <cellStyle name="Normal 18 6 4 2" xfId="1153" xr:uid="{00000000-0005-0000-0000-0000FB020000}"/>
    <cellStyle name="Normal 18 6 5" xfId="358" xr:uid="{00000000-0005-0000-0000-0000FC020000}"/>
    <cellStyle name="Normal 18 6 5 2" xfId="1154" xr:uid="{00000000-0005-0000-0000-0000FD020000}"/>
    <cellStyle name="Normal 18 6 6" xfId="1146" xr:uid="{00000000-0005-0000-0000-0000FE020000}"/>
    <cellStyle name="Normal 18 7" xfId="359" xr:uid="{00000000-0005-0000-0000-0000FF020000}"/>
    <cellStyle name="Normal 18 7 2" xfId="1155" xr:uid="{00000000-0005-0000-0000-000000030000}"/>
    <cellStyle name="Normal 18 8" xfId="360" xr:uid="{00000000-0005-0000-0000-000001030000}"/>
    <cellStyle name="Normal 18 8 2" xfId="1156" xr:uid="{00000000-0005-0000-0000-000002030000}"/>
    <cellStyle name="Normal 18 9" xfId="361" xr:uid="{00000000-0005-0000-0000-000003030000}"/>
    <cellStyle name="Normal 18 9 2" xfId="1157" xr:uid="{00000000-0005-0000-0000-000004030000}"/>
    <cellStyle name="Normal 19" xfId="362" xr:uid="{00000000-0005-0000-0000-000005030000}"/>
    <cellStyle name="Normal 19 10" xfId="363" xr:uid="{00000000-0005-0000-0000-000006030000}"/>
    <cellStyle name="Normal 19 10 2" xfId="1159" xr:uid="{00000000-0005-0000-0000-000007030000}"/>
    <cellStyle name="Normal 19 11" xfId="1158" xr:uid="{00000000-0005-0000-0000-000008030000}"/>
    <cellStyle name="Normal 19 2" xfId="364" xr:uid="{00000000-0005-0000-0000-000009030000}"/>
    <cellStyle name="Normal 19 2 10" xfId="1160" xr:uid="{00000000-0005-0000-0000-00000A030000}"/>
    <cellStyle name="Normal 19 2 2" xfId="365" xr:uid="{00000000-0005-0000-0000-00000B030000}"/>
    <cellStyle name="Normal 19 2 2 2" xfId="366" xr:uid="{00000000-0005-0000-0000-00000C030000}"/>
    <cellStyle name="Normal 19 2 2 2 2" xfId="367" xr:uid="{00000000-0005-0000-0000-00000D030000}"/>
    <cellStyle name="Normal 19 2 2 2 2 2" xfId="368" xr:uid="{00000000-0005-0000-0000-00000E030000}"/>
    <cellStyle name="Normal 19 2 2 2 2 2 2" xfId="1164" xr:uid="{00000000-0005-0000-0000-00000F030000}"/>
    <cellStyle name="Normal 19 2 2 2 2 3" xfId="369" xr:uid="{00000000-0005-0000-0000-000010030000}"/>
    <cellStyle name="Normal 19 2 2 2 2 3 2" xfId="1165" xr:uid="{00000000-0005-0000-0000-000011030000}"/>
    <cellStyle name="Normal 19 2 2 2 2 4" xfId="370" xr:uid="{00000000-0005-0000-0000-000012030000}"/>
    <cellStyle name="Normal 19 2 2 2 2 4 2" xfId="1166" xr:uid="{00000000-0005-0000-0000-000013030000}"/>
    <cellStyle name="Normal 19 2 2 2 2 5" xfId="371" xr:uid="{00000000-0005-0000-0000-000014030000}"/>
    <cellStyle name="Normal 19 2 2 2 2 5 2" xfId="1167" xr:uid="{00000000-0005-0000-0000-000015030000}"/>
    <cellStyle name="Normal 19 2 2 2 2 6" xfId="1163" xr:uid="{00000000-0005-0000-0000-000016030000}"/>
    <cellStyle name="Normal 19 2 2 2 3" xfId="372" xr:uid="{00000000-0005-0000-0000-000017030000}"/>
    <cellStyle name="Normal 19 2 2 2 3 2" xfId="1168" xr:uid="{00000000-0005-0000-0000-000018030000}"/>
    <cellStyle name="Normal 19 2 2 2 4" xfId="373" xr:uid="{00000000-0005-0000-0000-000019030000}"/>
    <cellStyle name="Normal 19 2 2 2 4 2" xfId="1169" xr:uid="{00000000-0005-0000-0000-00001A030000}"/>
    <cellStyle name="Normal 19 2 2 2 5" xfId="374" xr:uid="{00000000-0005-0000-0000-00001B030000}"/>
    <cellStyle name="Normal 19 2 2 2 5 2" xfId="1170" xr:uid="{00000000-0005-0000-0000-00001C030000}"/>
    <cellStyle name="Normal 19 2 2 2 6" xfId="1162" xr:uid="{00000000-0005-0000-0000-00001D030000}"/>
    <cellStyle name="Normal 19 2 2 3" xfId="375" xr:uid="{00000000-0005-0000-0000-00001E030000}"/>
    <cellStyle name="Normal 19 2 2 3 2" xfId="1171" xr:uid="{00000000-0005-0000-0000-00001F030000}"/>
    <cellStyle name="Normal 19 2 2 4" xfId="376" xr:uid="{00000000-0005-0000-0000-000020030000}"/>
    <cellStyle name="Normal 19 2 2 4 2" xfId="1172" xr:uid="{00000000-0005-0000-0000-000021030000}"/>
    <cellStyle name="Normal 19 2 2 5" xfId="377" xr:uid="{00000000-0005-0000-0000-000022030000}"/>
    <cellStyle name="Normal 19 2 2 5 2" xfId="1173" xr:uid="{00000000-0005-0000-0000-000023030000}"/>
    <cellStyle name="Normal 19 2 2 6" xfId="378" xr:uid="{00000000-0005-0000-0000-000024030000}"/>
    <cellStyle name="Normal 19 2 2 6 2" xfId="1174" xr:uid="{00000000-0005-0000-0000-000025030000}"/>
    <cellStyle name="Normal 19 2 2 7" xfId="379" xr:uid="{00000000-0005-0000-0000-000026030000}"/>
    <cellStyle name="Normal 19 2 2 7 2" xfId="1175" xr:uid="{00000000-0005-0000-0000-000027030000}"/>
    <cellStyle name="Normal 19 2 2 8" xfId="380" xr:uid="{00000000-0005-0000-0000-000028030000}"/>
    <cellStyle name="Normal 19 2 2 8 2" xfId="1176" xr:uid="{00000000-0005-0000-0000-000029030000}"/>
    <cellStyle name="Normal 19 2 2 9" xfId="1161" xr:uid="{00000000-0005-0000-0000-00002A030000}"/>
    <cellStyle name="Normal 19 2 3" xfId="381" xr:uid="{00000000-0005-0000-0000-00002B030000}"/>
    <cellStyle name="Normal 19 2 3 2" xfId="1177" xr:uid="{00000000-0005-0000-0000-00002C030000}"/>
    <cellStyle name="Normal 19 2 4" xfId="382" xr:uid="{00000000-0005-0000-0000-00002D030000}"/>
    <cellStyle name="Normal 19 2 4 2" xfId="383" xr:uid="{00000000-0005-0000-0000-00002E030000}"/>
    <cellStyle name="Normal 19 2 4 2 2" xfId="384" xr:uid="{00000000-0005-0000-0000-00002F030000}"/>
    <cellStyle name="Normal 19 2 4 2 2 2" xfId="1180" xr:uid="{00000000-0005-0000-0000-000030030000}"/>
    <cellStyle name="Normal 19 2 4 2 3" xfId="385" xr:uid="{00000000-0005-0000-0000-000031030000}"/>
    <cellStyle name="Normal 19 2 4 2 3 2" xfId="1181" xr:uid="{00000000-0005-0000-0000-000032030000}"/>
    <cellStyle name="Normal 19 2 4 2 4" xfId="386" xr:uid="{00000000-0005-0000-0000-000033030000}"/>
    <cellStyle name="Normal 19 2 4 2 4 2" xfId="1182" xr:uid="{00000000-0005-0000-0000-000034030000}"/>
    <cellStyle name="Normal 19 2 4 2 5" xfId="387" xr:uid="{00000000-0005-0000-0000-000035030000}"/>
    <cellStyle name="Normal 19 2 4 2 5 2" xfId="1183" xr:uid="{00000000-0005-0000-0000-000036030000}"/>
    <cellStyle name="Normal 19 2 4 2 6" xfId="1179" xr:uid="{00000000-0005-0000-0000-000037030000}"/>
    <cellStyle name="Normal 19 2 4 3" xfId="388" xr:uid="{00000000-0005-0000-0000-000038030000}"/>
    <cellStyle name="Normal 19 2 4 3 2" xfId="1184" xr:uid="{00000000-0005-0000-0000-000039030000}"/>
    <cellStyle name="Normal 19 2 4 4" xfId="389" xr:uid="{00000000-0005-0000-0000-00003A030000}"/>
    <cellStyle name="Normal 19 2 4 4 2" xfId="1185" xr:uid="{00000000-0005-0000-0000-00003B030000}"/>
    <cellStyle name="Normal 19 2 4 5" xfId="390" xr:uid="{00000000-0005-0000-0000-00003C030000}"/>
    <cellStyle name="Normal 19 2 4 5 2" xfId="1186" xr:uid="{00000000-0005-0000-0000-00003D030000}"/>
    <cellStyle name="Normal 19 2 4 6" xfId="1178" xr:uid="{00000000-0005-0000-0000-00003E030000}"/>
    <cellStyle name="Normal 19 2 5" xfId="391" xr:uid="{00000000-0005-0000-0000-00003F030000}"/>
    <cellStyle name="Normal 19 2 5 2" xfId="1187" xr:uid="{00000000-0005-0000-0000-000040030000}"/>
    <cellStyle name="Normal 19 2 6" xfId="392" xr:uid="{00000000-0005-0000-0000-000041030000}"/>
    <cellStyle name="Normal 19 2 6 2" xfId="1188" xr:uid="{00000000-0005-0000-0000-000042030000}"/>
    <cellStyle name="Normal 19 2 7" xfId="393" xr:uid="{00000000-0005-0000-0000-000043030000}"/>
    <cellStyle name="Normal 19 2 7 2" xfId="1189" xr:uid="{00000000-0005-0000-0000-000044030000}"/>
    <cellStyle name="Normal 19 2 8" xfId="394" xr:uid="{00000000-0005-0000-0000-000045030000}"/>
    <cellStyle name="Normal 19 2 8 2" xfId="1190" xr:uid="{00000000-0005-0000-0000-000046030000}"/>
    <cellStyle name="Normal 19 2 9" xfId="395" xr:uid="{00000000-0005-0000-0000-000047030000}"/>
    <cellStyle name="Normal 19 2 9 2" xfId="1191" xr:uid="{00000000-0005-0000-0000-000048030000}"/>
    <cellStyle name="Normal 19 3" xfId="396" xr:uid="{00000000-0005-0000-0000-000049030000}"/>
    <cellStyle name="Normal 19 3 2" xfId="1192" xr:uid="{00000000-0005-0000-0000-00004A030000}"/>
    <cellStyle name="Normal 19 4" xfId="397" xr:uid="{00000000-0005-0000-0000-00004B030000}"/>
    <cellStyle name="Normal 19 4 2" xfId="398" xr:uid="{00000000-0005-0000-0000-00004C030000}"/>
    <cellStyle name="Normal 19 4 2 2" xfId="399" xr:uid="{00000000-0005-0000-0000-00004D030000}"/>
    <cellStyle name="Normal 19 4 2 2 2" xfId="400" xr:uid="{00000000-0005-0000-0000-00004E030000}"/>
    <cellStyle name="Normal 19 4 2 2 2 2" xfId="1196" xr:uid="{00000000-0005-0000-0000-00004F030000}"/>
    <cellStyle name="Normal 19 4 2 2 3" xfId="401" xr:uid="{00000000-0005-0000-0000-000050030000}"/>
    <cellStyle name="Normal 19 4 2 2 3 2" xfId="1197" xr:uid="{00000000-0005-0000-0000-000051030000}"/>
    <cellStyle name="Normal 19 4 2 2 4" xfId="402" xr:uid="{00000000-0005-0000-0000-000052030000}"/>
    <cellStyle name="Normal 19 4 2 2 4 2" xfId="1198" xr:uid="{00000000-0005-0000-0000-000053030000}"/>
    <cellStyle name="Normal 19 4 2 2 5" xfId="403" xr:uid="{00000000-0005-0000-0000-000054030000}"/>
    <cellStyle name="Normal 19 4 2 2 5 2" xfId="1199" xr:uid="{00000000-0005-0000-0000-000055030000}"/>
    <cellStyle name="Normal 19 4 2 2 6" xfId="1195" xr:uid="{00000000-0005-0000-0000-000056030000}"/>
    <cellStyle name="Normal 19 4 2 3" xfId="404" xr:uid="{00000000-0005-0000-0000-000057030000}"/>
    <cellStyle name="Normal 19 4 2 3 2" xfId="1200" xr:uid="{00000000-0005-0000-0000-000058030000}"/>
    <cellStyle name="Normal 19 4 2 4" xfId="405" xr:uid="{00000000-0005-0000-0000-000059030000}"/>
    <cellStyle name="Normal 19 4 2 4 2" xfId="1201" xr:uid="{00000000-0005-0000-0000-00005A030000}"/>
    <cellStyle name="Normal 19 4 2 5" xfId="406" xr:uid="{00000000-0005-0000-0000-00005B030000}"/>
    <cellStyle name="Normal 19 4 2 5 2" xfId="1202" xr:uid="{00000000-0005-0000-0000-00005C030000}"/>
    <cellStyle name="Normal 19 4 2 6" xfId="1194" xr:uid="{00000000-0005-0000-0000-00005D030000}"/>
    <cellStyle name="Normal 19 4 3" xfId="407" xr:uid="{00000000-0005-0000-0000-00005E030000}"/>
    <cellStyle name="Normal 19 4 3 2" xfId="1203" xr:uid="{00000000-0005-0000-0000-00005F030000}"/>
    <cellStyle name="Normal 19 4 4" xfId="408" xr:uid="{00000000-0005-0000-0000-000060030000}"/>
    <cellStyle name="Normal 19 4 4 2" xfId="1204" xr:uid="{00000000-0005-0000-0000-000061030000}"/>
    <cellStyle name="Normal 19 4 5" xfId="409" xr:uid="{00000000-0005-0000-0000-000062030000}"/>
    <cellStyle name="Normal 19 4 5 2" xfId="1205" xr:uid="{00000000-0005-0000-0000-000063030000}"/>
    <cellStyle name="Normal 19 4 6" xfId="410" xr:uid="{00000000-0005-0000-0000-000064030000}"/>
    <cellStyle name="Normal 19 4 6 2" xfId="1206" xr:uid="{00000000-0005-0000-0000-000065030000}"/>
    <cellStyle name="Normal 19 4 7" xfId="411" xr:uid="{00000000-0005-0000-0000-000066030000}"/>
    <cellStyle name="Normal 19 4 7 2" xfId="1207" xr:uid="{00000000-0005-0000-0000-000067030000}"/>
    <cellStyle name="Normal 19 4 8" xfId="412" xr:uid="{00000000-0005-0000-0000-000068030000}"/>
    <cellStyle name="Normal 19 4 8 2" xfId="1208" xr:uid="{00000000-0005-0000-0000-000069030000}"/>
    <cellStyle name="Normal 19 4 9" xfId="1193" xr:uid="{00000000-0005-0000-0000-00006A030000}"/>
    <cellStyle name="Normal 19 5" xfId="413" xr:uid="{00000000-0005-0000-0000-00006B030000}"/>
    <cellStyle name="Normal 19 5 2" xfId="414" xr:uid="{00000000-0005-0000-0000-00006C030000}"/>
    <cellStyle name="Normal 19 5 2 2" xfId="415" xr:uid="{00000000-0005-0000-0000-00006D030000}"/>
    <cellStyle name="Normal 19 5 2 2 2" xfId="1211" xr:uid="{00000000-0005-0000-0000-00006E030000}"/>
    <cellStyle name="Normal 19 5 2 3" xfId="416" xr:uid="{00000000-0005-0000-0000-00006F030000}"/>
    <cellStyle name="Normal 19 5 2 3 2" xfId="1212" xr:uid="{00000000-0005-0000-0000-000070030000}"/>
    <cellStyle name="Normal 19 5 2 4" xfId="417" xr:uid="{00000000-0005-0000-0000-000071030000}"/>
    <cellStyle name="Normal 19 5 2 4 2" xfId="1213" xr:uid="{00000000-0005-0000-0000-000072030000}"/>
    <cellStyle name="Normal 19 5 2 5" xfId="418" xr:uid="{00000000-0005-0000-0000-000073030000}"/>
    <cellStyle name="Normal 19 5 2 5 2" xfId="1214" xr:uid="{00000000-0005-0000-0000-000074030000}"/>
    <cellStyle name="Normal 19 5 2 6" xfId="1210" xr:uid="{00000000-0005-0000-0000-000075030000}"/>
    <cellStyle name="Normal 19 5 3" xfId="419" xr:uid="{00000000-0005-0000-0000-000076030000}"/>
    <cellStyle name="Normal 19 5 3 2" xfId="1215" xr:uid="{00000000-0005-0000-0000-000077030000}"/>
    <cellStyle name="Normal 19 5 4" xfId="420" xr:uid="{00000000-0005-0000-0000-000078030000}"/>
    <cellStyle name="Normal 19 5 4 2" xfId="1216" xr:uid="{00000000-0005-0000-0000-000079030000}"/>
    <cellStyle name="Normal 19 5 5" xfId="421" xr:uid="{00000000-0005-0000-0000-00007A030000}"/>
    <cellStyle name="Normal 19 5 5 2" xfId="1217" xr:uid="{00000000-0005-0000-0000-00007B030000}"/>
    <cellStyle name="Normal 19 5 6" xfId="1209" xr:uid="{00000000-0005-0000-0000-00007C030000}"/>
    <cellStyle name="Normal 19 6" xfId="422" xr:uid="{00000000-0005-0000-0000-00007D030000}"/>
    <cellStyle name="Normal 19 6 2" xfId="1218" xr:uid="{00000000-0005-0000-0000-00007E030000}"/>
    <cellStyle name="Normal 19 7" xfId="423" xr:uid="{00000000-0005-0000-0000-00007F030000}"/>
    <cellStyle name="Normal 19 7 2" xfId="1219" xr:uid="{00000000-0005-0000-0000-000080030000}"/>
    <cellStyle name="Normal 19 8" xfId="424" xr:uid="{00000000-0005-0000-0000-000081030000}"/>
    <cellStyle name="Normal 19 8 2" xfId="1220" xr:uid="{00000000-0005-0000-0000-000082030000}"/>
    <cellStyle name="Normal 19 9" xfId="425" xr:uid="{00000000-0005-0000-0000-000083030000}"/>
    <cellStyle name="Normal 19 9 2" xfId="1221" xr:uid="{00000000-0005-0000-0000-000084030000}"/>
    <cellStyle name="Normal 2" xfId="1" xr:uid="{00000000-0005-0000-0000-000085030000}"/>
    <cellStyle name="Normal 2 10" xfId="427" xr:uid="{00000000-0005-0000-0000-000086030000}"/>
    <cellStyle name="Normal 2 10 2" xfId="1223" xr:uid="{00000000-0005-0000-0000-000087030000}"/>
    <cellStyle name="Normal 2 11" xfId="426" xr:uid="{00000000-0005-0000-0000-000088030000}"/>
    <cellStyle name="Normal 2 11 2" xfId="1224" xr:uid="{00000000-0005-0000-0000-000089030000}"/>
    <cellStyle name="Normal 2 12" xfId="6" xr:uid="{00000000-0005-0000-0000-00008A030000}"/>
    <cellStyle name="Normal 2 12 2" xfId="1225" xr:uid="{00000000-0005-0000-0000-00008B030000}"/>
    <cellStyle name="Normal 2 13" xfId="1222" xr:uid="{00000000-0005-0000-0000-00008C030000}"/>
    <cellStyle name="Normal 2 2" xfId="428" xr:uid="{00000000-0005-0000-0000-00008D030000}"/>
    <cellStyle name="Normal 2 2 10" xfId="429" xr:uid="{00000000-0005-0000-0000-00008E030000}"/>
    <cellStyle name="Normal 2 2 10 2" xfId="1227" xr:uid="{00000000-0005-0000-0000-00008F030000}"/>
    <cellStyle name="Normal 2 2 11" xfId="1226" xr:uid="{00000000-0005-0000-0000-000090030000}"/>
    <cellStyle name="Normal 2 2 2" xfId="430" xr:uid="{00000000-0005-0000-0000-000091030000}"/>
    <cellStyle name="Normal 2 2 2 2" xfId="1228" xr:uid="{00000000-0005-0000-0000-000092030000}"/>
    <cellStyle name="Normal 2 2 3" xfId="431" xr:uid="{00000000-0005-0000-0000-000093030000}"/>
    <cellStyle name="Normal 2 2 3 2" xfId="1229" xr:uid="{00000000-0005-0000-0000-000094030000}"/>
    <cellStyle name="Normal 2 2 4" xfId="432" xr:uid="{00000000-0005-0000-0000-000095030000}"/>
    <cellStyle name="Normal 2 2 4 2" xfId="1230" xr:uid="{00000000-0005-0000-0000-000096030000}"/>
    <cellStyle name="Normal 2 2 5" xfId="433" xr:uid="{00000000-0005-0000-0000-000097030000}"/>
    <cellStyle name="Normal 2 2 5 2" xfId="1231" xr:uid="{00000000-0005-0000-0000-000098030000}"/>
    <cellStyle name="Normal 2 2 6" xfId="434" xr:uid="{00000000-0005-0000-0000-000099030000}"/>
    <cellStyle name="Normal 2 2 6 2" xfId="1232" xr:uid="{00000000-0005-0000-0000-00009A030000}"/>
    <cellStyle name="Normal 2 2 7" xfId="435" xr:uid="{00000000-0005-0000-0000-00009B030000}"/>
    <cellStyle name="Normal 2 2 7 2" xfId="1233" xr:uid="{00000000-0005-0000-0000-00009C030000}"/>
    <cellStyle name="Normal 2 2 8" xfId="436" xr:uid="{00000000-0005-0000-0000-00009D030000}"/>
    <cellStyle name="Normal 2 2 8 2" xfId="1234" xr:uid="{00000000-0005-0000-0000-00009E030000}"/>
    <cellStyle name="Normal 2 2 9" xfId="437" xr:uid="{00000000-0005-0000-0000-00009F030000}"/>
    <cellStyle name="Normal 2 2 9 2" xfId="1235" xr:uid="{00000000-0005-0000-0000-0000A0030000}"/>
    <cellStyle name="Normal 2 3" xfId="438" xr:uid="{00000000-0005-0000-0000-0000A1030000}"/>
    <cellStyle name="Normal 2 3 10" xfId="439" xr:uid="{00000000-0005-0000-0000-0000A2030000}"/>
    <cellStyle name="Normal 2 3 10 2" xfId="1237" xr:uid="{00000000-0005-0000-0000-0000A3030000}"/>
    <cellStyle name="Normal 2 3 11" xfId="1236" xr:uid="{00000000-0005-0000-0000-0000A4030000}"/>
    <cellStyle name="Normal 2 3 2" xfId="440" xr:uid="{00000000-0005-0000-0000-0000A5030000}"/>
    <cellStyle name="Normal 2 3 2 2" xfId="1238" xr:uid="{00000000-0005-0000-0000-0000A6030000}"/>
    <cellStyle name="Normal 2 3 3" xfId="441" xr:uid="{00000000-0005-0000-0000-0000A7030000}"/>
    <cellStyle name="Normal 2 3 3 2" xfId="1239" xr:uid="{00000000-0005-0000-0000-0000A8030000}"/>
    <cellStyle name="Normal 2 3 4" xfId="442" xr:uid="{00000000-0005-0000-0000-0000A9030000}"/>
    <cellStyle name="Normal 2 3 4 2" xfId="1240" xr:uid="{00000000-0005-0000-0000-0000AA030000}"/>
    <cellStyle name="Normal 2 3 5" xfId="443" xr:uid="{00000000-0005-0000-0000-0000AB030000}"/>
    <cellStyle name="Normal 2 3 5 2" xfId="1241" xr:uid="{00000000-0005-0000-0000-0000AC030000}"/>
    <cellStyle name="Normal 2 3 6" xfId="444" xr:uid="{00000000-0005-0000-0000-0000AD030000}"/>
    <cellStyle name="Normal 2 3 6 2" xfId="1242" xr:uid="{00000000-0005-0000-0000-0000AE030000}"/>
    <cellStyle name="Normal 2 3 7" xfId="445" xr:uid="{00000000-0005-0000-0000-0000AF030000}"/>
    <cellStyle name="Normal 2 3 7 2" xfId="1243" xr:uid="{00000000-0005-0000-0000-0000B0030000}"/>
    <cellStyle name="Normal 2 3 8" xfId="446" xr:uid="{00000000-0005-0000-0000-0000B1030000}"/>
    <cellStyle name="Normal 2 3 8 2" xfId="1244" xr:uid="{00000000-0005-0000-0000-0000B2030000}"/>
    <cellStyle name="Normal 2 3 9" xfId="447" xr:uid="{00000000-0005-0000-0000-0000B3030000}"/>
    <cellStyle name="Normal 2 3 9 2" xfId="1245" xr:uid="{00000000-0005-0000-0000-0000B4030000}"/>
    <cellStyle name="Normal 2 4" xfId="448" xr:uid="{00000000-0005-0000-0000-0000B5030000}"/>
    <cellStyle name="Normal 2 4 10" xfId="449" xr:uid="{00000000-0005-0000-0000-0000B6030000}"/>
    <cellStyle name="Normal 2 4 10 2" xfId="1247" xr:uid="{00000000-0005-0000-0000-0000B7030000}"/>
    <cellStyle name="Normal 2 4 11" xfId="1246" xr:uid="{00000000-0005-0000-0000-0000B8030000}"/>
    <cellStyle name="Normal 2 4 2" xfId="450" xr:uid="{00000000-0005-0000-0000-0000B9030000}"/>
    <cellStyle name="Normal 2 4 2 2" xfId="1248" xr:uid="{00000000-0005-0000-0000-0000BA030000}"/>
    <cellStyle name="Normal 2 4 3" xfId="451" xr:uid="{00000000-0005-0000-0000-0000BB030000}"/>
    <cellStyle name="Normal 2 4 3 2" xfId="1249" xr:uid="{00000000-0005-0000-0000-0000BC030000}"/>
    <cellStyle name="Normal 2 4 4" xfId="452" xr:uid="{00000000-0005-0000-0000-0000BD030000}"/>
    <cellStyle name="Normal 2 4 4 2" xfId="1250" xr:uid="{00000000-0005-0000-0000-0000BE030000}"/>
    <cellStyle name="Normal 2 4 5" xfId="453" xr:uid="{00000000-0005-0000-0000-0000BF030000}"/>
    <cellStyle name="Normal 2 4 5 2" xfId="1251" xr:uid="{00000000-0005-0000-0000-0000C0030000}"/>
    <cellStyle name="Normal 2 4 6" xfId="454" xr:uid="{00000000-0005-0000-0000-0000C1030000}"/>
    <cellStyle name="Normal 2 4 6 2" xfId="1252" xr:uid="{00000000-0005-0000-0000-0000C2030000}"/>
    <cellStyle name="Normal 2 4 7" xfId="455" xr:uid="{00000000-0005-0000-0000-0000C3030000}"/>
    <cellStyle name="Normal 2 4 7 2" xfId="1253" xr:uid="{00000000-0005-0000-0000-0000C4030000}"/>
    <cellStyle name="Normal 2 4 8" xfId="456" xr:uid="{00000000-0005-0000-0000-0000C5030000}"/>
    <cellStyle name="Normal 2 4 8 2" xfId="1254" xr:uid="{00000000-0005-0000-0000-0000C6030000}"/>
    <cellStyle name="Normal 2 4 9" xfId="457" xr:uid="{00000000-0005-0000-0000-0000C7030000}"/>
    <cellStyle name="Normal 2 4 9 2" xfId="1255" xr:uid="{00000000-0005-0000-0000-0000C8030000}"/>
    <cellStyle name="Normal 2 5" xfId="458" xr:uid="{00000000-0005-0000-0000-0000C9030000}"/>
    <cellStyle name="Normal 2 5 10" xfId="459" xr:uid="{00000000-0005-0000-0000-0000CA030000}"/>
    <cellStyle name="Normal 2 5 10 2" xfId="1257" xr:uid="{00000000-0005-0000-0000-0000CB030000}"/>
    <cellStyle name="Normal 2 5 11" xfId="1256" xr:uid="{00000000-0005-0000-0000-0000CC030000}"/>
    <cellStyle name="Normal 2 5 2" xfId="460" xr:uid="{00000000-0005-0000-0000-0000CD030000}"/>
    <cellStyle name="Normal 2 5 2 2" xfId="1258" xr:uid="{00000000-0005-0000-0000-0000CE030000}"/>
    <cellStyle name="Normal 2 5 3" xfId="461" xr:uid="{00000000-0005-0000-0000-0000CF030000}"/>
    <cellStyle name="Normal 2 5 3 2" xfId="1259" xr:uid="{00000000-0005-0000-0000-0000D0030000}"/>
    <cellStyle name="Normal 2 5 4" xfId="462" xr:uid="{00000000-0005-0000-0000-0000D1030000}"/>
    <cellStyle name="Normal 2 5 4 2" xfId="1260" xr:uid="{00000000-0005-0000-0000-0000D2030000}"/>
    <cellStyle name="Normal 2 5 5" xfId="463" xr:uid="{00000000-0005-0000-0000-0000D3030000}"/>
    <cellStyle name="Normal 2 5 5 2" xfId="1261" xr:uid="{00000000-0005-0000-0000-0000D4030000}"/>
    <cellStyle name="Normal 2 5 6" xfId="464" xr:uid="{00000000-0005-0000-0000-0000D5030000}"/>
    <cellStyle name="Normal 2 5 6 2" xfId="1262" xr:uid="{00000000-0005-0000-0000-0000D6030000}"/>
    <cellStyle name="Normal 2 5 7" xfId="465" xr:uid="{00000000-0005-0000-0000-0000D7030000}"/>
    <cellStyle name="Normal 2 5 7 2" xfId="1263" xr:uid="{00000000-0005-0000-0000-0000D8030000}"/>
    <cellStyle name="Normal 2 5 8" xfId="466" xr:uid="{00000000-0005-0000-0000-0000D9030000}"/>
    <cellStyle name="Normal 2 5 8 2" xfId="1264" xr:uid="{00000000-0005-0000-0000-0000DA030000}"/>
    <cellStyle name="Normal 2 5 9" xfId="467" xr:uid="{00000000-0005-0000-0000-0000DB030000}"/>
    <cellStyle name="Normal 2 5 9 2" xfId="1265" xr:uid="{00000000-0005-0000-0000-0000DC030000}"/>
    <cellStyle name="Normal 2 6" xfId="468" xr:uid="{00000000-0005-0000-0000-0000DD030000}"/>
    <cellStyle name="Normal 2 6 10" xfId="469" xr:uid="{00000000-0005-0000-0000-0000DE030000}"/>
    <cellStyle name="Normal 2 6 10 2" xfId="1267" xr:uid="{00000000-0005-0000-0000-0000DF030000}"/>
    <cellStyle name="Normal 2 6 11" xfId="1266" xr:uid="{00000000-0005-0000-0000-0000E0030000}"/>
    <cellStyle name="Normal 2 6 2" xfId="470" xr:uid="{00000000-0005-0000-0000-0000E1030000}"/>
    <cellStyle name="Normal 2 6 2 2" xfId="1268" xr:uid="{00000000-0005-0000-0000-0000E2030000}"/>
    <cellStyle name="Normal 2 6 3" xfId="471" xr:uid="{00000000-0005-0000-0000-0000E3030000}"/>
    <cellStyle name="Normal 2 6 3 2" xfId="1269" xr:uid="{00000000-0005-0000-0000-0000E4030000}"/>
    <cellStyle name="Normal 2 6 4" xfId="472" xr:uid="{00000000-0005-0000-0000-0000E5030000}"/>
    <cellStyle name="Normal 2 6 4 2" xfId="1270" xr:uid="{00000000-0005-0000-0000-0000E6030000}"/>
    <cellStyle name="Normal 2 6 5" xfId="473" xr:uid="{00000000-0005-0000-0000-0000E7030000}"/>
    <cellStyle name="Normal 2 6 5 2" xfId="1271" xr:uid="{00000000-0005-0000-0000-0000E8030000}"/>
    <cellStyle name="Normal 2 6 6" xfId="474" xr:uid="{00000000-0005-0000-0000-0000E9030000}"/>
    <cellStyle name="Normal 2 6 6 2" xfId="1272" xr:uid="{00000000-0005-0000-0000-0000EA030000}"/>
    <cellStyle name="Normal 2 6 7" xfId="475" xr:uid="{00000000-0005-0000-0000-0000EB030000}"/>
    <cellStyle name="Normal 2 6 7 2" xfId="1273" xr:uid="{00000000-0005-0000-0000-0000EC030000}"/>
    <cellStyle name="Normal 2 6 8" xfId="476" xr:uid="{00000000-0005-0000-0000-0000ED030000}"/>
    <cellStyle name="Normal 2 6 8 2" xfId="1274" xr:uid="{00000000-0005-0000-0000-0000EE030000}"/>
    <cellStyle name="Normal 2 6 9" xfId="477" xr:uid="{00000000-0005-0000-0000-0000EF030000}"/>
    <cellStyle name="Normal 2 6 9 2" xfId="1275" xr:uid="{00000000-0005-0000-0000-0000F0030000}"/>
    <cellStyle name="Normal 2 7" xfId="478" xr:uid="{00000000-0005-0000-0000-0000F1030000}"/>
    <cellStyle name="Normal 2 7 2" xfId="479" xr:uid="{00000000-0005-0000-0000-0000F2030000}"/>
    <cellStyle name="Normal 2 7 2 2" xfId="1277" xr:uid="{00000000-0005-0000-0000-0000F3030000}"/>
    <cellStyle name="Normal 2 7 3" xfId="480" xr:uid="{00000000-0005-0000-0000-0000F4030000}"/>
    <cellStyle name="Normal 2 7 3 2" xfId="1278" xr:uid="{00000000-0005-0000-0000-0000F5030000}"/>
    <cellStyle name="Normal 2 7 4" xfId="481" xr:uid="{00000000-0005-0000-0000-0000F6030000}"/>
    <cellStyle name="Normal 2 7 4 2" xfId="1279" xr:uid="{00000000-0005-0000-0000-0000F7030000}"/>
    <cellStyle name="Normal 2 7 5" xfId="1276" xr:uid="{00000000-0005-0000-0000-0000F8030000}"/>
    <cellStyle name="Normal 2 8" xfId="482" xr:uid="{00000000-0005-0000-0000-0000F9030000}"/>
    <cellStyle name="Normal 2 8 2" xfId="483" xr:uid="{00000000-0005-0000-0000-0000FA030000}"/>
    <cellStyle name="Normal 2 8 2 2" xfId="1281" xr:uid="{00000000-0005-0000-0000-0000FB030000}"/>
    <cellStyle name="Normal 2 8 3" xfId="1280" xr:uid="{00000000-0005-0000-0000-0000FC030000}"/>
    <cellStyle name="Normal 2 9" xfId="484" xr:uid="{00000000-0005-0000-0000-0000FD030000}"/>
    <cellStyle name="Normal 2 9 2" xfId="485" xr:uid="{00000000-0005-0000-0000-0000FE030000}"/>
    <cellStyle name="Normal 2 9 2 2" xfId="1283" xr:uid="{00000000-0005-0000-0000-0000FF030000}"/>
    <cellStyle name="Normal 2 9 3" xfId="1282" xr:uid="{00000000-0005-0000-0000-000000040000}"/>
    <cellStyle name="Normal 20" xfId="486" xr:uid="{00000000-0005-0000-0000-000001040000}"/>
    <cellStyle name="Normal 20 2" xfId="487" xr:uid="{00000000-0005-0000-0000-000002040000}"/>
    <cellStyle name="Normal 20 2 2" xfId="1285" xr:uid="{00000000-0005-0000-0000-000003040000}"/>
    <cellStyle name="Normal 20 3" xfId="488" xr:uid="{00000000-0005-0000-0000-000004040000}"/>
    <cellStyle name="Normal 20 3 2" xfId="1286" xr:uid="{00000000-0005-0000-0000-000005040000}"/>
    <cellStyle name="Normal 20 4" xfId="489" xr:uid="{00000000-0005-0000-0000-000006040000}"/>
    <cellStyle name="Normal 20 4 2" xfId="1287" xr:uid="{00000000-0005-0000-0000-000007040000}"/>
    <cellStyle name="Normal 20 5" xfId="1284" xr:uid="{00000000-0005-0000-0000-000008040000}"/>
    <cellStyle name="Normal 21" xfId="490" xr:uid="{00000000-0005-0000-0000-000009040000}"/>
    <cellStyle name="Normal 21 2" xfId="1288" xr:uid="{00000000-0005-0000-0000-00000A040000}"/>
    <cellStyle name="Normal 22" xfId="491" xr:uid="{00000000-0005-0000-0000-00000B040000}"/>
    <cellStyle name="Normal 22 2" xfId="492" xr:uid="{00000000-0005-0000-0000-00000C040000}"/>
    <cellStyle name="Normal 22 2 2" xfId="493" xr:uid="{00000000-0005-0000-0000-00000D040000}"/>
    <cellStyle name="Normal 22 2 2 2" xfId="1291" xr:uid="{00000000-0005-0000-0000-00000E040000}"/>
    <cellStyle name="Normal 22 2 3" xfId="494" xr:uid="{00000000-0005-0000-0000-00000F040000}"/>
    <cellStyle name="Normal 22 2 3 2" xfId="1292" xr:uid="{00000000-0005-0000-0000-000010040000}"/>
    <cellStyle name="Normal 22 2 4" xfId="495" xr:uid="{00000000-0005-0000-0000-000011040000}"/>
    <cellStyle name="Normal 22 2 4 2" xfId="1293" xr:uid="{00000000-0005-0000-0000-000012040000}"/>
    <cellStyle name="Normal 22 2 5" xfId="496" xr:uid="{00000000-0005-0000-0000-000013040000}"/>
    <cellStyle name="Normal 22 2 5 2" xfId="1294" xr:uid="{00000000-0005-0000-0000-000014040000}"/>
    <cellStyle name="Normal 22 2 6" xfId="1290" xr:uid="{00000000-0005-0000-0000-000015040000}"/>
    <cellStyle name="Normal 22 3" xfId="497" xr:uid="{00000000-0005-0000-0000-000016040000}"/>
    <cellStyle name="Normal 22 3 2" xfId="1295" xr:uid="{00000000-0005-0000-0000-000017040000}"/>
    <cellStyle name="Normal 22 4" xfId="498" xr:uid="{00000000-0005-0000-0000-000018040000}"/>
    <cellStyle name="Normal 22 4 2" xfId="1296" xr:uid="{00000000-0005-0000-0000-000019040000}"/>
    <cellStyle name="Normal 22 5" xfId="499" xr:uid="{00000000-0005-0000-0000-00001A040000}"/>
    <cellStyle name="Normal 22 5 2" xfId="1297" xr:uid="{00000000-0005-0000-0000-00001B040000}"/>
    <cellStyle name="Normal 22 6" xfId="1289" xr:uid="{00000000-0005-0000-0000-00001C040000}"/>
    <cellStyle name="Normal 23" xfId="500" xr:uid="{00000000-0005-0000-0000-00001D040000}"/>
    <cellStyle name="Normal 23 2" xfId="501" xr:uid="{00000000-0005-0000-0000-00001E040000}"/>
    <cellStyle name="Normal 23 2 2" xfId="1299" xr:uid="{00000000-0005-0000-0000-00001F040000}"/>
    <cellStyle name="Normal 23 3" xfId="502" xr:uid="{00000000-0005-0000-0000-000020040000}"/>
    <cellStyle name="Normal 23 3 2" xfId="1300" xr:uid="{00000000-0005-0000-0000-000021040000}"/>
    <cellStyle name="Normal 23 4" xfId="503" xr:uid="{00000000-0005-0000-0000-000022040000}"/>
    <cellStyle name="Normal 23 4 2" xfId="1301" xr:uid="{00000000-0005-0000-0000-000023040000}"/>
    <cellStyle name="Normal 23 5" xfId="504" xr:uid="{00000000-0005-0000-0000-000024040000}"/>
    <cellStyle name="Normal 23 5 2" xfId="1302" xr:uid="{00000000-0005-0000-0000-000025040000}"/>
    <cellStyle name="Normal 23 6" xfId="1298" xr:uid="{00000000-0005-0000-0000-000026040000}"/>
    <cellStyle name="Normal 24" xfId="505" xr:uid="{00000000-0005-0000-0000-000027040000}"/>
    <cellStyle name="Normal 24 2" xfId="1303" xr:uid="{00000000-0005-0000-0000-000028040000}"/>
    <cellStyle name="Normal 25" xfId="506" xr:uid="{00000000-0005-0000-0000-000029040000}"/>
    <cellStyle name="Normal 25 2" xfId="1304" xr:uid="{00000000-0005-0000-0000-00002A040000}"/>
    <cellStyle name="Normal 26" xfId="507" xr:uid="{00000000-0005-0000-0000-00002B040000}"/>
    <cellStyle name="Normal 26 2" xfId="1305" xr:uid="{00000000-0005-0000-0000-00002C040000}"/>
    <cellStyle name="Normal 27" xfId="508" xr:uid="{00000000-0005-0000-0000-00002D040000}"/>
    <cellStyle name="Normal 27 2" xfId="1306" xr:uid="{00000000-0005-0000-0000-00002E040000}"/>
    <cellStyle name="Normal 28" xfId="9" xr:uid="{00000000-0005-0000-0000-00002F040000}"/>
    <cellStyle name="Normal 28 2" xfId="1307" xr:uid="{00000000-0005-0000-0000-000030040000}"/>
    <cellStyle name="Normal 29" xfId="509" xr:uid="{00000000-0005-0000-0000-000031040000}"/>
    <cellStyle name="Normal 29 2" xfId="1308" xr:uid="{00000000-0005-0000-0000-000032040000}"/>
    <cellStyle name="Normal 3" xfId="8" xr:uid="{00000000-0005-0000-0000-000033040000}"/>
    <cellStyle name="Normal 3 10" xfId="510" xr:uid="{00000000-0005-0000-0000-000034040000}"/>
    <cellStyle name="Normal 3 10 2" xfId="1310" xr:uid="{00000000-0005-0000-0000-000035040000}"/>
    <cellStyle name="Normal 3 11" xfId="511" xr:uid="{00000000-0005-0000-0000-000036040000}"/>
    <cellStyle name="Normal 3 11 2" xfId="1311" xr:uid="{00000000-0005-0000-0000-000037040000}"/>
    <cellStyle name="Normal 3 12" xfId="512" xr:uid="{00000000-0005-0000-0000-000038040000}"/>
    <cellStyle name="Normal 3 12 2" xfId="1312" xr:uid="{00000000-0005-0000-0000-000039040000}"/>
    <cellStyle name="Normal 3 13" xfId="513" xr:uid="{00000000-0005-0000-0000-00003A040000}"/>
    <cellStyle name="Normal 3 13 2" xfId="1313" xr:uid="{00000000-0005-0000-0000-00003B040000}"/>
    <cellStyle name="Normal 3 14" xfId="514" xr:uid="{00000000-0005-0000-0000-00003C040000}"/>
    <cellStyle name="Normal 3 14 2" xfId="1314" xr:uid="{00000000-0005-0000-0000-00003D040000}"/>
    <cellStyle name="Normal 3 15" xfId="515" xr:uid="{00000000-0005-0000-0000-00003E040000}"/>
    <cellStyle name="Normal 3 15 2" xfId="1315" xr:uid="{00000000-0005-0000-0000-00003F040000}"/>
    <cellStyle name="Normal 3 16" xfId="516" xr:uid="{00000000-0005-0000-0000-000040040000}"/>
    <cellStyle name="Normal 3 16 2" xfId="1316" xr:uid="{00000000-0005-0000-0000-000041040000}"/>
    <cellStyle name="Normal 3 17" xfId="1309" xr:uid="{00000000-0005-0000-0000-000042040000}"/>
    <cellStyle name="Normal 3 2" xfId="517" xr:uid="{00000000-0005-0000-0000-000043040000}"/>
    <cellStyle name="Normal 3 2 10" xfId="518" xr:uid="{00000000-0005-0000-0000-000044040000}"/>
    <cellStyle name="Normal 3 2 10 2" xfId="1318" xr:uid="{00000000-0005-0000-0000-000045040000}"/>
    <cellStyle name="Normal 3 2 11" xfId="1317" xr:uid="{00000000-0005-0000-0000-000046040000}"/>
    <cellStyle name="Normal 3 2 2" xfId="519" xr:uid="{00000000-0005-0000-0000-000047040000}"/>
    <cellStyle name="Normal 3 2 2 2" xfId="1319" xr:uid="{00000000-0005-0000-0000-000048040000}"/>
    <cellStyle name="Normal 3 2 3" xfId="520" xr:uid="{00000000-0005-0000-0000-000049040000}"/>
    <cellStyle name="Normal 3 2 3 2" xfId="1320" xr:uid="{00000000-0005-0000-0000-00004A040000}"/>
    <cellStyle name="Normal 3 2 4" xfId="521" xr:uid="{00000000-0005-0000-0000-00004B040000}"/>
    <cellStyle name="Normal 3 2 4 2" xfId="1321" xr:uid="{00000000-0005-0000-0000-00004C040000}"/>
    <cellStyle name="Normal 3 2 5" xfId="522" xr:uid="{00000000-0005-0000-0000-00004D040000}"/>
    <cellStyle name="Normal 3 2 5 2" xfId="1322" xr:uid="{00000000-0005-0000-0000-00004E040000}"/>
    <cellStyle name="Normal 3 2 6" xfId="523" xr:uid="{00000000-0005-0000-0000-00004F040000}"/>
    <cellStyle name="Normal 3 2 6 2" xfId="1323" xr:uid="{00000000-0005-0000-0000-000050040000}"/>
    <cellStyle name="Normal 3 2 7" xfId="524" xr:uid="{00000000-0005-0000-0000-000051040000}"/>
    <cellStyle name="Normal 3 2 7 2" xfId="1324" xr:uid="{00000000-0005-0000-0000-000052040000}"/>
    <cellStyle name="Normal 3 2 8" xfId="525" xr:uid="{00000000-0005-0000-0000-000053040000}"/>
    <cellStyle name="Normal 3 2 8 2" xfId="1325" xr:uid="{00000000-0005-0000-0000-000054040000}"/>
    <cellStyle name="Normal 3 2 9" xfId="526" xr:uid="{00000000-0005-0000-0000-000055040000}"/>
    <cellStyle name="Normal 3 2 9 2" xfId="1326" xr:uid="{00000000-0005-0000-0000-000056040000}"/>
    <cellStyle name="Normal 3 3" xfId="527" xr:uid="{00000000-0005-0000-0000-000057040000}"/>
    <cellStyle name="Normal 3 3 10" xfId="528" xr:uid="{00000000-0005-0000-0000-000058040000}"/>
    <cellStyle name="Normal 3 3 10 2" xfId="1328" xr:uid="{00000000-0005-0000-0000-000059040000}"/>
    <cellStyle name="Normal 3 3 11" xfId="1327" xr:uid="{00000000-0005-0000-0000-00005A040000}"/>
    <cellStyle name="Normal 3 3 2" xfId="529" xr:uid="{00000000-0005-0000-0000-00005B040000}"/>
    <cellStyle name="Normal 3 3 2 2" xfId="1329" xr:uid="{00000000-0005-0000-0000-00005C040000}"/>
    <cellStyle name="Normal 3 3 3" xfId="530" xr:uid="{00000000-0005-0000-0000-00005D040000}"/>
    <cellStyle name="Normal 3 3 3 2" xfId="1330" xr:uid="{00000000-0005-0000-0000-00005E040000}"/>
    <cellStyle name="Normal 3 3 4" xfId="531" xr:uid="{00000000-0005-0000-0000-00005F040000}"/>
    <cellStyle name="Normal 3 3 4 2" xfId="1331" xr:uid="{00000000-0005-0000-0000-000060040000}"/>
    <cellStyle name="Normal 3 3 5" xfId="532" xr:uid="{00000000-0005-0000-0000-000061040000}"/>
    <cellStyle name="Normal 3 3 5 2" xfId="1332" xr:uid="{00000000-0005-0000-0000-000062040000}"/>
    <cellStyle name="Normal 3 3 6" xfId="533" xr:uid="{00000000-0005-0000-0000-000063040000}"/>
    <cellStyle name="Normal 3 3 6 2" xfId="1333" xr:uid="{00000000-0005-0000-0000-000064040000}"/>
    <cellStyle name="Normal 3 3 7" xfId="534" xr:uid="{00000000-0005-0000-0000-000065040000}"/>
    <cellStyle name="Normal 3 3 7 2" xfId="1334" xr:uid="{00000000-0005-0000-0000-000066040000}"/>
    <cellStyle name="Normal 3 3 8" xfId="535" xr:uid="{00000000-0005-0000-0000-000067040000}"/>
    <cellStyle name="Normal 3 3 8 2" xfId="1335" xr:uid="{00000000-0005-0000-0000-000068040000}"/>
    <cellStyle name="Normal 3 3 9" xfId="536" xr:uid="{00000000-0005-0000-0000-000069040000}"/>
    <cellStyle name="Normal 3 3 9 2" xfId="1336" xr:uid="{00000000-0005-0000-0000-00006A040000}"/>
    <cellStyle name="Normal 3 4" xfId="537" xr:uid="{00000000-0005-0000-0000-00006B040000}"/>
    <cellStyle name="Normal 3 4 2" xfId="1337" xr:uid="{00000000-0005-0000-0000-00006C040000}"/>
    <cellStyle name="Normal 3 5" xfId="538" xr:uid="{00000000-0005-0000-0000-00006D040000}"/>
    <cellStyle name="Normal 3 5 2" xfId="1338" xr:uid="{00000000-0005-0000-0000-00006E040000}"/>
    <cellStyle name="Normal 3 6" xfId="539" xr:uid="{00000000-0005-0000-0000-00006F040000}"/>
    <cellStyle name="Normal 3 6 2" xfId="1339" xr:uid="{00000000-0005-0000-0000-000070040000}"/>
    <cellStyle name="Normal 3 7" xfId="540" xr:uid="{00000000-0005-0000-0000-000071040000}"/>
    <cellStyle name="Normal 3 7 2" xfId="1340" xr:uid="{00000000-0005-0000-0000-000072040000}"/>
    <cellStyle name="Normal 3 8" xfId="541" xr:uid="{00000000-0005-0000-0000-000073040000}"/>
    <cellStyle name="Normal 3 8 2" xfId="1341" xr:uid="{00000000-0005-0000-0000-000074040000}"/>
    <cellStyle name="Normal 3 9" xfId="542" xr:uid="{00000000-0005-0000-0000-000075040000}"/>
    <cellStyle name="Normal 3 9 2" xfId="1342" xr:uid="{00000000-0005-0000-0000-000076040000}"/>
    <cellStyle name="Normal 30" xfId="4" xr:uid="{00000000-0005-0000-0000-000077040000}"/>
    <cellStyle name="Normal 31" xfId="731" xr:uid="{00000000-0005-0000-0000-000078040000}"/>
    <cellStyle name="Normal 31 2" xfId="1343" xr:uid="{00000000-0005-0000-0000-000079040000}"/>
    <cellStyle name="Normal 4" xfId="543" xr:uid="{00000000-0005-0000-0000-00007A040000}"/>
    <cellStyle name="Normal 4 10" xfId="544" xr:uid="{00000000-0005-0000-0000-00007B040000}"/>
    <cellStyle name="Normal 4 10 2" xfId="1345" xr:uid="{00000000-0005-0000-0000-00007C040000}"/>
    <cellStyle name="Normal 4 11" xfId="545" xr:uid="{00000000-0005-0000-0000-00007D040000}"/>
    <cellStyle name="Normal 4 11 2" xfId="1346" xr:uid="{00000000-0005-0000-0000-00007E040000}"/>
    <cellStyle name="Normal 4 12" xfId="546" xr:uid="{00000000-0005-0000-0000-00007F040000}"/>
    <cellStyle name="Normal 4 12 2" xfId="1347" xr:uid="{00000000-0005-0000-0000-000080040000}"/>
    <cellStyle name="Normal 4 13" xfId="1344" xr:uid="{00000000-0005-0000-0000-000081040000}"/>
    <cellStyle name="Normal 4 2" xfId="547" xr:uid="{00000000-0005-0000-0000-000082040000}"/>
    <cellStyle name="Normal 4 2 10" xfId="548" xr:uid="{00000000-0005-0000-0000-000083040000}"/>
    <cellStyle name="Normal 4 2 10 2" xfId="1349" xr:uid="{00000000-0005-0000-0000-000084040000}"/>
    <cellStyle name="Normal 4 2 11" xfId="1348" xr:uid="{00000000-0005-0000-0000-000085040000}"/>
    <cellStyle name="Normal 4 2 2" xfId="549" xr:uid="{00000000-0005-0000-0000-000086040000}"/>
    <cellStyle name="Normal 4 2 2 2" xfId="1350" xr:uid="{00000000-0005-0000-0000-000087040000}"/>
    <cellStyle name="Normal 4 2 3" xfId="550" xr:uid="{00000000-0005-0000-0000-000088040000}"/>
    <cellStyle name="Normal 4 2 3 2" xfId="1351" xr:uid="{00000000-0005-0000-0000-000089040000}"/>
    <cellStyle name="Normal 4 2 4" xfId="551" xr:uid="{00000000-0005-0000-0000-00008A040000}"/>
    <cellStyle name="Normal 4 2 4 2" xfId="1352" xr:uid="{00000000-0005-0000-0000-00008B040000}"/>
    <cellStyle name="Normal 4 2 5" xfId="552" xr:uid="{00000000-0005-0000-0000-00008C040000}"/>
    <cellStyle name="Normal 4 2 5 2" xfId="1353" xr:uid="{00000000-0005-0000-0000-00008D040000}"/>
    <cellStyle name="Normal 4 2 6" xfId="553" xr:uid="{00000000-0005-0000-0000-00008E040000}"/>
    <cellStyle name="Normal 4 2 6 2" xfId="1354" xr:uid="{00000000-0005-0000-0000-00008F040000}"/>
    <cellStyle name="Normal 4 2 7" xfId="554" xr:uid="{00000000-0005-0000-0000-000090040000}"/>
    <cellStyle name="Normal 4 2 7 2" xfId="1355" xr:uid="{00000000-0005-0000-0000-000091040000}"/>
    <cellStyle name="Normal 4 2 8" xfId="555" xr:uid="{00000000-0005-0000-0000-000092040000}"/>
    <cellStyle name="Normal 4 2 8 2" xfId="1356" xr:uid="{00000000-0005-0000-0000-000093040000}"/>
    <cellStyle name="Normal 4 2 9" xfId="556" xr:uid="{00000000-0005-0000-0000-000094040000}"/>
    <cellStyle name="Normal 4 2 9 2" xfId="1357" xr:uid="{00000000-0005-0000-0000-000095040000}"/>
    <cellStyle name="Normal 4 3" xfId="557" xr:uid="{00000000-0005-0000-0000-000096040000}"/>
    <cellStyle name="Normal 4 3 10" xfId="558" xr:uid="{00000000-0005-0000-0000-000097040000}"/>
    <cellStyle name="Normal 4 3 10 2" xfId="1359" xr:uid="{00000000-0005-0000-0000-000098040000}"/>
    <cellStyle name="Normal 4 3 11" xfId="1358" xr:uid="{00000000-0005-0000-0000-000099040000}"/>
    <cellStyle name="Normal 4 3 2" xfId="559" xr:uid="{00000000-0005-0000-0000-00009A040000}"/>
    <cellStyle name="Normal 4 3 2 2" xfId="1360" xr:uid="{00000000-0005-0000-0000-00009B040000}"/>
    <cellStyle name="Normal 4 3 3" xfId="560" xr:uid="{00000000-0005-0000-0000-00009C040000}"/>
    <cellStyle name="Normal 4 3 3 2" xfId="1361" xr:uid="{00000000-0005-0000-0000-00009D040000}"/>
    <cellStyle name="Normal 4 3 4" xfId="561" xr:uid="{00000000-0005-0000-0000-00009E040000}"/>
    <cellStyle name="Normal 4 3 4 2" xfId="1362" xr:uid="{00000000-0005-0000-0000-00009F040000}"/>
    <cellStyle name="Normal 4 3 5" xfId="562" xr:uid="{00000000-0005-0000-0000-0000A0040000}"/>
    <cellStyle name="Normal 4 3 5 2" xfId="1363" xr:uid="{00000000-0005-0000-0000-0000A1040000}"/>
    <cellStyle name="Normal 4 3 6" xfId="563" xr:uid="{00000000-0005-0000-0000-0000A2040000}"/>
    <cellStyle name="Normal 4 3 6 2" xfId="1364" xr:uid="{00000000-0005-0000-0000-0000A3040000}"/>
    <cellStyle name="Normal 4 3 7" xfId="564" xr:uid="{00000000-0005-0000-0000-0000A4040000}"/>
    <cellStyle name="Normal 4 3 7 2" xfId="1365" xr:uid="{00000000-0005-0000-0000-0000A5040000}"/>
    <cellStyle name="Normal 4 3 8" xfId="565" xr:uid="{00000000-0005-0000-0000-0000A6040000}"/>
    <cellStyle name="Normal 4 3 8 2" xfId="1366" xr:uid="{00000000-0005-0000-0000-0000A7040000}"/>
    <cellStyle name="Normal 4 3 9" xfId="566" xr:uid="{00000000-0005-0000-0000-0000A8040000}"/>
    <cellStyle name="Normal 4 3 9 2" xfId="1367" xr:uid="{00000000-0005-0000-0000-0000A9040000}"/>
    <cellStyle name="Normal 4 4" xfId="567" xr:uid="{00000000-0005-0000-0000-0000AA040000}"/>
    <cellStyle name="Normal 4 4 2" xfId="1368" xr:uid="{00000000-0005-0000-0000-0000AB040000}"/>
    <cellStyle name="Normal 4 5" xfId="568" xr:uid="{00000000-0005-0000-0000-0000AC040000}"/>
    <cellStyle name="Normal 4 5 2" xfId="1369" xr:uid="{00000000-0005-0000-0000-0000AD040000}"/>
    <cellStyle name="Normal 4 6" xfId="569" xr:uid="{00000000-0005-0000-0000-0000AE040000}"/>
    <cellStyle name="Normal 4 6 2" xfId="1370" xr:uid="{00000000-0005-0000-0000-0000AF040000}"/>
    <cellStyle name="Normal 4 7" xfId="570" xr:uid="{00000000-0005-0000-0000-0000B0040000}"/>
    <cellStyle name="Normal 4 7 2" xfId="1371" xr:uid="{00000000-0005-0000-0000-0000B1040000}"/>
    <cellStyle name="Normal 4 8" xfId="571" xr:uid="{00000000-0005-0000-0000-0000B2040000}"/>
    <cellStyle name="Normal 4 8 2" xfId="1372" xr:uid="{00000000-0005-0000-0000-0000B3040000}"/>
    <cellStyle name="Normal 4 9" xfId="572" xr:uid="{00000000-0005-0000-0000-0000B4040000}"/>
    <cellStyle name="Normal 4 9 2" xfId="1373" xr:uid="{00000000-0005-0000-0000-0000B5040000}"/>
    <cellStyle name="Normal 5" xfId="573" xr:uid="{00000000-0005-0000-0000-0000B6040000}"/>
    <cellStyle name="Normal 5 10" xfId="574" xr:uid="{00000000-0005-0000-0000-0000B7040000}"/>
    <cellStyle name="Normal 5 10 2" xfId="1375" xr:uid="{00000000-0005-0000-0000-0000B8040000}"/>
    <cellStyle name="Normal 5 11" xfId="575" xr:uid="{00000000-0005-0000-0000-0000B9040000}"/>
    <cellStyle name="Normal 5 11 2" xfId="1376" xr:uid="{00000000-0005-0000-0000-0000BA040000}"/>
    <cellStyle name="Normal 5 12" xfId="576" xr:uid="{00000000-0005-0000-0000-0000BB040000}"/>
    <cellStyle name="Normal 5 12 2" xfId="1377" xr:uid="{00000000-0005-0000-0000-0000BC040000}"/>
    <cellStyle name="Normal 5 13" xfId="1374" xr:uid="{00000000-0005-0000-0000-0000BD040000}"/>
    <cellStyle name="Normal 5 2" xfId="577" xr:uid="{00000000-0005-0000-0000-0000BE040000}"/>
    <cellStyle name="Normal 5 2 10" xfId="578" xr:uid="{00000000-0005-0000-0000-0000BF040000}"/>
    <cellStyle name="Normal 5 2 10 2" xfId="1379" xr:uid="{00000000-0005-0000-0000-0000C0040000}"/>
    <cellStyle name="Normal 5 2 11" xfId="1378" xr:uid="{00000000-0005-0000-0000-0000C1040000}"/>
    <cellStyle name="Normal 5 2 2" xfId="579" xr:uid="{00000000-0005-0000-0000-0000C2040000}"/>
    <cellStyle name="Normal 5 2 2 2" xfId="1380" xr:uid="{00000000-0005-0000-0000-0000C3040000}"/>
    <cellStyle name="Normal 5 2 3" xfId="580" xr:uid="{00000000-0005-0000-0000-0000C4040000}"/>
    <cellStyle name="Normal 5 2 3 2" xfId="1381" xr:uid="{00000000-0005-0000-0000-0000C5040000}"/>
    <cellStyle name="Normal 5 2 4" xfId="581" xr:uid="{00000000-0005-0000-0000-0000C6040000}"/>
    <cellStyle name="Normal 5 2 4 2" xfId="1382" xr:uid="{00000000-0005-0000-0000-0000C7040000}"/>
    <cellStyle name="Normal 5 2 5" xfId="582" xr:uid="{00000000-0005-0000-0000-0000C8040000}"/>
    <cellStyle name="Normal 5 2 5 2" xfId="1383" xr:uid="{00000000-0005-0000-0000-0000C9040000}"/>
    <cellStyle name="Normal 5 2 6" xfId="583" xr:uid="{00000000-0005-0000-0000-0000CA040000}"/>
    <cellStyle name="Normal 5 2 6 2" xfId="1384" xr:uid="{00000000-0005-0000-0000-0000CB040000}"/>
    <cellStyle name="Normal 5 2 7" xfId="584" xr:uid="{00000000-0005-0000-0000-0000CC040000}"/>
    <cellStyle name="Normal 5 2 7 2" xfId="1385" xr:uid="{00000000-0005-0000-0000-0000CD040000}"/>
    <cellStyle name="Normal 5 2 8" xfId="585" xr:uid="{00000000-0005-0000-0000-0000CE040000}"/>
    <cellStyle name="Normal 5 2 8 2" xfId="1386" xr:uid="{00000000-0005-0000-0000-0000CF040000}"/>
    <cellStyle name="Normal 5 2 9" xfId="586" xr:uid="{00000000-0005-0000-0000-0000D0040000}"/>
    <cellStyle name="Normal 5 2 9 2" xfId="1387" xr:uid="{00000000-0005-0000-0000-0000D1040000}"/>
    <cellStyle name="Normal 5 3" xfId="587" xr:uid="{00000000-0005-0000-0000-0000D2040000}"/>
    <cellStyle name="Normal 5 3 10" xfId="588" xr:uid="{00000000-0005-0000-0000-0000D3040000}"/>
    <cellStyle name="Normal 5 3 10 2" xfId="1389" xr:uid="{00000000-0005-0000-0000-0000D4040000}"/>
    <cellStyle name="Normal 5 3 11" xfId="1388" xr:uid="{00000000-0005-0000-0000-0000D5040000}"/>
    <cellStyle name="Normal 5 3 2" xfId="589" xr:uid="{00000000-0005-0000-0000-0000D6040000}"/>
    <cellStyle name="Normal 5 3 2 2" xfId="1390" xr:uid="{00000000-0005-0000-0000-0000D7040000}"/>
    <cellStyle name="Normal 5 3 3" xfId="590" xr:uid="{00000000-0005-0000-0000-0000D8040000}"/>
    <cellStyle name="Normal 5 3 3 2" xfId="1391" xr:uid="{00000000-0005-0000-0000-0000D9040000}"/>
    <cellStyle name="Normal 5 3 4" xfId="591" xr:uid="{00000000-0005-0000-0000-0000DA040000}"/>
    <cellStyle name="Normal 5 3 4 2" xfId="1392" xr:uid="{00000000-0005-0000-0000-0000DB040000}"/>
    <cellStyle name="Normal 5 3 5" xfId="592" xr:uid="{00000000-0005-0000-0000-0000DC040000}"/>
    <cellStyle name="Normal 5 3 5 2" xfId="1393" xr:uid="{00000000-0005-0000-0000-0000DD040000}"/>
    <cellStyle name="Normal 5 3 6" xfId="593" xr:uid="{00000000-0005-0000-0000-0000DE040000}"/>
    <cellStyle name="Normal 5 3 6 2" xfId="1394" xr:uid="{00000000-0005-0000-0000-0000DF040000}"/>
    <cellStyle name="Normal 5 3 7" xfId="594" xr:uid="{00000000-0005-0000-0000-0000E0040000}"/>
    <cellStyle name="Normal 5 3 7 2" xfId="1395" xr:uid="{00000000-0005-0000-0000-0000E1040000}"/>
    <cellStyle name="Normal 5 3 8" xfId="595" xr:uid="{00000000-0005-0000-0000-0000E2040000}"/>
    <cellStyle name="Normal 5 3 8 2" xfId="1396" xr:uid="{00000000-0005-0000-0000-0000E3040000}"/>
    <cellStyle name="Normal 5 3 9" xfId="596" xr:uid="{00000000-0005-0000-0000-0000E4040000}"/>
    <cellStyle name="Normal 5 3 9 2" xfId="1397" xr:uid="{00000000-0005-0000-0000-0000E5040000}"/>
    <cellStyle name="Normal 5 4" xfId="597" xr:uid="{00000000-0005-0000-0000-0000E6040000}"/>
    <cellStyle name="Normal 5 4 2" xfId="1398" xr:uid="{00000000-0005-0000-0000-0000E7040000}"/>
    <cellStyle name="Normal 5 5" xfId="598" xr:uid="{00000000-0005-0000-0000-0000E8040000}"/>
    <cellStyle name="Normal 5 5 2" xfId="1399" xr:uid="{00000000-0005-0000-0000-0000E9040000}"/>
    <cellStyle name="Normal 5 6" xfId="599" xr:uid="{00000000-0005-0000-0000-0000EA040000}"/>
    <cellStyle name="Normal 5 6 2" xfId="1400" xr:uid="{00000000-0005-0000-0000-0000EB040000}"/>
    <cellStyle name="Normal 5 7" xfId="600" xr:uid="{00000000-0005-0000-0000-0000EC040000}"/>
    <cellStyle name="Normal 5 7 2" xfId="1401" xr:uid="{00000000-0005-0000-0000-0000ED040000}"/>
    <cellStyle name="Normal 5 8" xfId="601" xr:uid="{00000000-0005-0000-0000-0000EE040000}"/>
    <cellStyle name="Normal 5 8 2" xfId="1402" xr:uid="{00000000-0005-0000-0000-0000EF040000}"/>
    <cellStyle name="Normal 5 9" xfId="602" xr:uid="{00000000-0005-0000-0000-0000F0040000}"/>
    <cellStyle name="Normal 5 9 2" xfId="1403" xr:uid="{00000000-0005-0000-0000-0000F1040000}"/>
    <cellStyle name="Normal 6" xfId="603" xr:uid="{00000000-0005-0000-0000-0000F2040000}"/>
    <cellStyle name="Normal 6 10" xfId="604" xr:uid="{00000000-0005-0000-0000-0000F3040000}"/>
    <cellStyle name="Normal 6 10 2" xfId="1405" xr:uid="{00000000-0005-0000-0000-0000F4040000}"/>
    <cellStyle name="Normal 6 11" xfId="605" xr:uid="{00000000-0005-0000-0000-0000F5040000}"/>
    <cellStyle name="Normal 6 11 2" xfId="1406" xr:uid="{00000000-0005-0000-0000-0000F6040000}"/>
    <cellStyle name="Normal 6 12" xfId="606" xr:uid="{00000000-0005-0000-0000-0000F7040000}"/>
    <cellStyle name="Normal 6 12 2" xfId="1407" xr:uid="{00000000-0005-0000-0000-0000F8040000}"/>
    <cellStyle name="Normal 6 13" xfId="1404" xr:uid="{00000000-0005-0000-0000-0000F9040000}"/>
    <cellStyle name="Normal 6 2" xfId="607" xr:uid="{00000000-0005-0000-0000-0000FA040000}"/>
    <cellStyle name="Normal 6 2 10" xfId="608" xr:uid="{00000000-0005-0000-0000-0000FB040000}"/>
    <cellStyle name="Normal 6 2 10 2" xfId="1409" xr:uid="{00000000-0005-0000-0000-0000FC040000}"/>
    <cellStyle name="Normal 6 2 11" xfId="1408" xr:uid="{00000000-0005-0000-0000-0000FD040000}"/>
    <cellStyle name="Normal 6 2 2" xfId="609" xr:uid="{00000000-0005-0000-0000-0000FE040000}"/>
    <cellStyle name="Normal 6 2 2 2" xfId="1410" xr:uid="{00000000-0005-0000-0000-0000FF040000}"/>
    <cellStyle name="Normal 6 2 3" xfId="610" xr:uid="{00000000-0005-0000-0000-000000050000}"/>
    <cellStyle name="Normal 6 2 3 2" xfId="1411" xr:uid="{00000000-0005-0000-0000-000001050000}"/>
    <cellStyle name="Normal 6 2 4" xfId="611" xr:uid="{00000000-0005-0000-0000-000002050000}"/>
    <cellStyle name="Normal 6 2 4 2" xfId="1412" xr:uid="{00000000-0005-0000-0000-000003050000}"/>
    <cellStyle name="Normal 6 2 5" xfId="612" xr:uid="{00000000-0005-0000-0000-000004050000}"/>
    <cellStyle name="Normal 6 2 5 2" xfId="1413" xr:uid="{00000000-0005-0000-0000-000005050000}"/>
    <cellStyle name="Normal 6 2 6" xfId="613" xr:uid="{00000000-0005-0000-0000-000006050000}"/>
    <cellStyle name="Normal 6 2 6 2" xfId="1414" xr:uid="{00000000-0005-0000-0000-000007050000}"/>
    <cellStyle name="Normal 6 2 7" xfId="614" xr:uid="{00000000-0005-0000-0000-000008050000}"/>
    <cellStyle name="Normal 6 2 7 2" xfId="1415" xr:uid="{00000000-0005-0000-0000-000009050000}"/>
    <cellStyle name="Normal 6 2 8" xfId="615" xr:uid="{00000000-0005-0000-0000-00000A050000}"/>
    <cellStyle name="Normal 6 2 8 2" xfId="1416" xr:uid="{00000000-0005-0000-0000-00000B050000}"/>
    <cellStyle name="Normal 6 2 9" xfId="616" xr:uid="{00000000-0005-0000-0000-00000C050000}"/>
    <cellStyle name="Normal 6 2 9 2" xfId="1417" xr:uid="{00000000-0005-0000-0000-00000D050000}"/>
    <cellStyle name="Normal 6 3" xfId="617" xr:uid="{00000000-0005-0000-0000-00000E050000}"/>
    <cellStyle name="Normal 6 3 10" xfId="618" xr:uid="{00000000-0005-0000-0000-00000F050000}"/>
    <cellStyle name="Normal 6 3 10 2" xfId="1419" xr:uid="{00000000-0005-0000-0000-000010050000}"/>
    <cellStyle name="Normal 6 3 11" xfId="1418" xr:uid="{00000000-0005-0000-0000-000011050000}"/>
    <cellStyle name="Normal 6 3 2" xfId="619" xr:uid="{00000000-0005-0000-0000-000012050000}"/>
    <cellStyle name="Normal 6 3 2 2" xfId="1420" xr:uid="{00000000-0005-0000-0000-000013050000}"/>
    <cellStyle name="Normal 6 3 3" xfId="620" xr:uid="{00000000-0005-0000-0000-000014050000}"/>
    <cellStyle name="Normal 6 3 3 2" xfId="1421" xr:uid="{00000000-0005-0000-0000-000015050000}"/>
    <cellStyle name="Normal 6 3 4" xfId="621" xr:uid="{00000000-0005-0000-0000-000016050000}"/>
    <cellStyle name="Normal 6 3 4 2" xfId="1422" xr:uid="{00000000-0005-0000-0000-000017050000}"/>
    <cellStyle name="Normal 6 3 5" xfId="622" xr:uid="{00000000-0005-0000-0000-000018050000}"/>
    <cellStyle name="Normal 6 3 5 2" xfId="1423" xr:uid="{00000000-0005-0000-0000-000019050000}"/>
    <cellStyle name="Normal 6 3 6" xfId="623" xr:uid="{00000000-0005-0000-0000-00001A050000}"/>
    <cellStyle name="Normal 6 3 6 2" xfId="1424" xr:uid="{00000000-0005-0000-0000-00001B050000}"/>
    <cellStyle name="Normal 6 3 7" xfId="624" xr:uid="{00000000-0005-0000-0000-00001C050000}"/>
    <cellStyle name="Normal 6 3 7 2" xfId="1425" xr:uid="{00000000-0005-0000-0000-00001D050000}"/>
    <cellStyle name="Normal 6 3 8" xfId="625" xr:uid="{00000000-0005-0000-0000-00001E050000}"/>
    <cellStyle name="Normal 6 3 8 2" xfId="1426" xr:uid="{00000000-0005-0000-0000-00001F050000}"/>
    <cellStyle name="Normal 6 3 9" xfId="626" xr:uid="{00000000-0005-0000-0000-000020050000}"/>
    <cellStyle name="Normal 6 3 9 2" xfId="1427" xr:uid="{00000000-0005-0000-0000-000021050000}"/>
    <cellStyle name="Normal 6 4" xfId="627" xr:uid="{00000000-0005-0000-0000-000022050000}"/>
    <cellStyle name="Normal 6 4 2" xfId="1428" xr:uid="{00000000-0005-0000-0000-000023050000}"/>
    <cellStyle name="Normal 6 5" xfId="628" xr:uid="{00000000-0005-0000-0000-000024050000}"/>
    <cellStyle name="Normal 6 5 2" xfId="1429" xr:uid="{00000000-0005-0000-0000-000025050000}"/>
    <cellStyle name="Normal 6 6" xfId="629" xr:uid="{00000000-0005-0000-0000-000026050000}"/>
    <cellStyle name="Normal 6 6 2" xfId="1430" xr:uid="{00000000-0005-0000-0000-000027050000}"/>
    <cellStyle name="Normal 6 7" xfId="630" xr:uid="{00000000-0005-0000-0000-000028050000}"/>
    <cellStyle name="Normal 6 7 2" xfId="1431" xr:uid="{00000000-0005-0000-0000-000029050000}"/>
    <cellStyle name="Normal 6 8" xfId="631" xr:uid="{00000000-0005-0000-0000-00002A050000}"/>
    <cellStyle name="Normal 6 8 2" xfId="1432" xr:uid="{00000000-0005-0000-0000-00002B050000}"/>
    <cellStyle name="Normal 6 9" xfId="632" xr:uid="{00000000-0005-0000-0000-00002C050000}"/>
    <cellStyle name="Normal 6 9 2" xfId="1433" xr:uid="{00000000-0005-0000-0000-00002D050000}"/>
    <cellStyle name="Normal 7" xfId="633" xr:uid="{00000000-0005-0000-0000-00002E050000}"/>
    <cellStyle name="Normal 7 10" xfId="634" xr:uid="{00000000-0005-0000-0000-00002F050000}"/>
    <cellStyle name="Normal 7 10 2" xfId="1435" xr:uid="{00000000-0005-0000-0000-000030050000}"/>
    <cellStyle name="Normal 7 11" xfId="635" xr:uid="{00000000-0005-0000-0000-000031050000}"/>
    <cellStyle name="Normal 7 11 2" xfId="1436" xr:uid="{00000000-0005-0000-0000-000032050000}"/>
    <cellStyle name="Normal 7 12" xfId="636" xr:uid="{00000000-0005-0000-0000-000033050000}"/>
    <cellStyle name="Normal 7 12 2" xfId="1437" xr:uid="{00000000-0005-0000-0000-000034050000}"/>
    <cellStyle name="Normal 7 13" xfId="1434" xr:uid="{00000000-0005-0000-0000-000035050000}"/>
    <cellStyle name="Normal 7 2" xfId="637" xr:uid="{00000000-0005-0000-0000-000036050000}"/>
    <cellStyle name="Normal 7 2 10" xfId="638" xr:uid="{00000000-0005-0000-0000-000037050000}"/>
    <cellStyle name="Normal 7 2 10 2" xfId="1439" xr:uid="{00000000-0005-0000-0000-000038050000}"/>
    <cellStyle name="Normal 7 2 11" xfId="1438" xr:uid="{00000000-0005-0000-0000-000039050000}"/>
    <cellStyle name="Normal 7 2 2" xfId="639" xr:uid="{00000000-0005-0000-0000-00003A050000}"/>
    <cellStyle name="Normal 7 2 2 2" xfId="1440" xr:uid="{00000000-0005-0000-0000-00003B050000}"/>
    <cellStyle name="Normal 7 2 3" xfId="640" xr:uid="{00000000-0005-0000-0000-00003C050000}"/>
    <cellStyle name="Normal 7 2 3 2" xfId="1441" xr:uid="{00000000-0005-0000-0000-00003D050000}"/>
    <cellStyle name="Normal 7 2 4" xfId="641" xr:uid="{00000000-0005-0000-0000-00003E050000}"/>
    <cellStyle name="Normal 7 2 4 2" xfId="1442" xr:uid="{00000000-0005-0000-0000-00003F050000}"/>
    <cellStyle name="Normal 7 2 5" xfId="642" xr:uid="{00000000-0005-0000-0000-000040050000}"/>
    <cellStyle name="Normal 7 2 5 2" xfId="1443" xr:uid="{00000000-0005-0000-0000-000041050000}"/>
    <cellStyle name="Normal 7 2 6" xfId="643" xr:uid="{00000000-0005-0000-0000-000042050000}"/>
    <cellStyle name="Normal 7 2 6 2" xfId="1444" xr:uid="{00000000-0005-0000-0000-000043050000}"/>
    <cellStyle name="Normal 7 2 7" xfId="644" xr:uid="{00000000-0005-0000-0000-000044050000}"/>
    <cellStyle name="Normal 7 2 7 2" xfId="1445" xr:uid="{00000000-0005-0000-0000-000045050000}"/>
    <cellStyle name="Normal 7 2 8" xfId="645" xr:uid="{00000000-0005-0000-0000-000046050000}"/>
    <cellStyle name="Normal 7 2 8 2" xfId="1446" xr:uid="{00000000-0005-0000-0000-000047050000}"/>
    <cellStyle name="Normal 7 2 9" xfId="646" xr:uid="{00000000-0005-0000-0000-000048050000}"/>
    <cellStyle name="Normal 7 2 9 2" xfId="1447" xr:uid="{00000000-0005-0000-0000-000049050000}"/>
    <cellStyle name="Normal 7 3" xfId="647" xr:uid="{00000000-0005-0000-0000-00004A050000}"/>
    <cellStyle name="Normal 7 3 10" xfId="648" xr:uid="{00000000-0005-0000-0000-00004B050000}"/>
    <cellStyle name="Normal 7 3 10 2" xfId="1449" xr:uid="{00000000-0005-0000-0000-00004C050000}"/>
    <cellStyle name="Normal 7 3 11" xfId="1448" xr:uid="{00000000-0005-0000-0000-00004D050000}"/>
    <cellStyle name="Normal 7 3 2" xfId="649" xr:uid="{00000000-0005-0000-0000-00004E050000}"/>
    <cellStyle name="Normal 7 3 2 2" xfId="1450" xr:uid="{00000000-0005-0000-0000-00004F050000}"/>
    <cellStyle name="Normal 7 3 3" xfId="650" xr:uid="{00000000-0005-0000-0000-000050050000}"/>
    <cellStyle name="Normal 7 3 3 2" xfId="1451" xr:uid="{00000000-0005-0000-0000-000051050000}"/>
    <cellStyle name="Normal 7 3 4" xfId="651" xr:uid="{00000000-0005-0000-0000-000052050000}"/>
    <cellStyle name="Normal 7 3 4 2" xfId="1452" xr:uid="{00000000-0005-0000-0000-000053050000}"/>
    <cellStyle name="Normal 7 3 5" xfId="652" xr:uid="{00000000-0005-0000-0000-000054050000}"/>
    <cellStyle name="Normal 7 3 5 2" xfId="1453" xr:uid="{00000000-0005-0000-0000-000055050000}"/>
    <cellStyle name="Normal 7 3 6" xfId="653" xr:uid="{00000000-0005-0000-0000-000056050000}"/>
    <cellStyle name="Normal 7 3 6 2" xfId="1454" xr:uid="{00000000-0005-0000-0000-000057050000}"/>
    <cellStyle name="Normal 7 3 7" xfId="654" xr:uid="{00000000-0005-0000-0000-000058050000}"/>
    <cellStyle name="Normal 7 3 7 2" xfId="1455" xr:uid="{00000000-0005-0000-0000-000059050000}"/>
    <cellStyle name="Normal 7 3 8" xfId="655" xr:uid="{00000000-0005-0000-0000-00005A050000}"/>
    <cellStyle name="Normal 7 3 8 2" xfId="1456" xr:uid="{00000000-0005-0000-0000-00005B050000}"/>
    <cellStyle name="Normal 7 3 9" xfId="656" xr:uid="{00000000-0005-0000-0000-00005C050000}"/>
    <cellStyle name="Normal 7 3 9 2" xfId="1457" xr:uid="{00000000-0005-0000-0000-00005D050000}"/>
    <cellStyle name="Normal 7 4" xfId="657" xr:uid="{00000000-0005-0000-0000-00005E050000}"/>
    <cellStyle name="Normal 7 4 2" xfId="1458" xr:uid="{00000000-0005-0000-0000-00005F050000}"/>
    <cellStyle name="Normal 7 5" xfId="658" xr:uid="{00000000-0005-0000-0000-000060050000}"/>
    <cellStyle name="Normal 7 5 2" xfId="1459" xr:uid="{00000000-0005-0000-0000-000061050000}"/>
    <cellStyle name="Normal 7 6" xfId="659" xr:uid="{00000000-0005-0000-0000-000062050000}"/>
    <cellStyle name="Normal 7 6 2" xfId="1460" xr:uid="{00000000-0005-0000-0000-000063050000}"/>
    <cellStyle name="Normal 7 7" xfId="660" xr:uid="{00000000-0005-0000-0000-000064050000}"/>
    <cellStyle name="Normal 7 7 2" xfId="1461" xr:uid="{00000000-0005-0000-0000-000065050000}"/>
    <cellStyle name="Normal 7 8" xfId="661" xr:uid="{00000000-0005-0000-0000-000066050000}"/>
    <cellStyle name="Normal 7 8 2" xfId="1462" xr:uid="{00000000-0005-0000-0000-000067050000}"/>
    <cellStyle name="Normal 7 9" xfId="662" xr:uid="{00000000-0005-0000-0000-000068050000}"/>
    <cellStyle name="Normal 7 9 2" xfId="1463" xr:uid="{00000000-0005-0000-0000-000069050000}"/>
    <cellStyle name="Normal 8" xfId="663" xr:uid="{00000000-0005-0000-0000-00006A050000}"/>
    <cellStyle name="Normal 8 10" xfId="664" xr:uid="{00000000-0005-0000-0000-00006B050000}"/>
    <cellStyle name="Normal 8 10 2" xfId="1465" xr:uid="{00000000-0005-0000-0000-00006C050000}"/>
    <cellStyle name="Normal 8 11" xfId="665" xr:uid="{00000000-0005-0000-0000-00006D050000}"/>
    <cellStyle name="Normal 8 11 2" xfId="1466" xr:uid="{00000000-0005-0000-0000-00006E050000}"/>
    <cellStyle name="Normal 8 12" xfId="666" xr:uid="{00000000-0005-0000-0000-00006F050000}"/>
    <cellStyle name="Normal 8 12 2" xfId="1467" xr:uid="{00000000-0005-0000-0000-000070050000}"/>
    <cellStyle name="Normal 8 13" xfId="1464" xr:uid="{00000000-0005-0000-0000-000071050000}"/>
    <cellStyle name="Normal 8 2" xfId="667" xr:uid="{00000000-0005-0000-0000-000072050000}"/>
    <cellStyle name="Normal 8 2 10" xfId="668" xr:uid="{00000000-0005-0000-0000-000073050000}"/>
    <cellStyle name="Normal 8 2 10 2" xfId="1469" xr:uid="{00000000-0005-0000-0000-000074050000}"/>
    <cellStyle name="Normal 8 2 11" xfId="1468" xr:uid="{00000000-0005-0000-0000-000075050000}"/>
    <cellStyle name="Normal 8 2 2" xfId="669" xr:uid="{00000000-0005-0000-0000-000076050000}"/>
    <cellStyle name="Normal 8 2 2 2" xfId="1470" xr:uid="{00000000-0005-0000-0000-000077050000}"/>
    <cellStyle name="Normal 8 2 3" xfId="670" xr:uid="{00000000-0005-0000-0000-000078050000}"/>
    <cellStyle name="Normal 8 2 3 2" xfId="1471" xr:uid="{00000000-0005-0000-0000-000079050000}"/>
    <cellStyle name="Normal 8 2 4" xfId="671" xr:uid="{00000000-0005-0000-0000-00007A050000}"/>
    <cellStyle name="Normal 8 2 4 2" xfId="1472" xr:uid="{00000000-0005-0000-0000-00007B050000}"/>
    <cellStyle name="Normal 8 2 5" xfId="672" xr:uid="{00000000-0005-0000-0000-00007C050000}"/>
    <cellStyle name="Normal 8 2 5 2" xfId="1473" xr:uid="{00000000-0005-0000-0000-00007D050000}"/>
    <cellStyle name="Normal 8 2 6" xfId="673" xr:uid="{00000000-0005-0000-0000-00007E050000}"/>
    <cellStyle name="Normal 8 2 6 2" xfId="1474" xr:uid="{00000000-0005-0000-0000-00007F050000}"/>
    <cellStyle name="Normal 8 2 7" xfId="674" xr:uid="{00000000-0005-0000-0000-000080050000}"/>
    <cellStyle name="Normal 8 2 7 2" xfId="1475" xr:uid="{00000000-0005-0000-0000-000081050000}"/>
    <cellStyle name="Normal 8 2 8" xfId="675" xr:uid="{00000000-0005-0000-0000-000082050000}"/>
    <cellStyle name="Normal 8 2 8 2" xfId="1476" xr:uid="{00000000-0005-0000-0000-000083050000}"/>
    <cellStyle name="Normal 8 2 9" xfId="676" xr:uid="{00000000-0005-0000-0000-000084050000}"/>
    <cellStyle name="Normal 8 2 9 2" xfId="1477" xr:uid="{00000000-0005-0000-0000-000085050000}"/>
    <cellStyle name="Normal 8 3" xfId="677" xr:uid="{00000000-0005-0000-0000-000086050000}"/>
    <cellStyle name="Normal 8 3 10" xfId="678" xr:uid="{00000000-0005-0000-0000-000087050000}"/>
    <cellStyle name="Normal 8 3 10 2" xfId="1479" xr:uid="{00000000-0005-0000-0000-000088050000}"/>
    <cellStyle name="Normal 8 3 11" xfId="1478" xr:uid="{00000000-0005-0000-0000-000089050000}"/>
    <cellStyle name="Normal 8 3 2" xfId="679" xr:uid="{00000000-0005-0000-0000-00008A050000}"/>
    <cellStyle name="Normal 8 3 2 2" xfId="1480" xr:uid="{00000000-0005-0000-0000-00008B050000}"/>
    <cellStyle name="Normal 8 3 3" xfId="680" xr:uid="{00000000-0005-0000-0000-00008C050000}"/>
    <cellStyle name="Normal 8 3 3 2" xfId="1481" xr:uid="{00000000-0005-0000-0000-00008D050000}"/>
    <cellStyle name="Normal 8 3 4" xfId="681" xr:uid="{00000000-0005-0000-0000-00008E050000}"/>
    <cellStyle name="Normal 8 3 4 2" xfId="1482" xr:uid="{00000000-0005-0000-0000-00008F050000}"/>
    <cellStyle name="Normal 8 3 5" xfId="682" xr:uid="{00000000-0005-0000-0000-000090050000}"/>
    <cellStyle name="Normal 8 3 5 2" xfId="1483" xr:uid="{00000000-0005-0000-0000-000091050000}"/>
    <cellStyle name="Normal 8 3 6" xfId="683" xr:uid="{00000000-0005-0000-0000-000092050000}"/>
    <cellStyle name="Normal 8 3 6 2" xfId="1484" xr:uid="{00000000-0005-0000-0000-000093050000}"/>
    <cellStyle name="Normal 8 3 7" xfId="684" xr:uid="{00000000-0005-0000-0000-000094050000}"/>
    <cellStyle name="Normal 8 3 7 2" xfId="1485" xr:uid="{00000000-0005-0000-0000-000095050000}"/>
    <cellStyle name="Normal 8 3 8" xfId="685" xr:uid="{00000000-0005-0000-0000-000096050000}"/>
    <cellStyle name="Normal 8 3 8 2" xfId="1486" xr:uid="{00000000-0005-0000-0000-000097050000}"/>
    <cellStyle name="Normal 8 3 9" xfId="686" xr:uid="{00000000-0005-0000-0000-000098050000}"/>
    <cellStyle name="Normal 8 3 9 2" xfId="1487" xr:uid="{00000000-0005-0000-0000-000099050000}"/>
    <cellStyle name="Normal 8 4" xfId="687" xr:uid="{00000000-0005-0000-0000-00009A050000}"/>
    <cellStyle name="Normal 8 4 2" xfId="1488" xr:uid="{00000000-0005-0000-0000-00009B050000}"/>
    <cellStyle name="Normal 8 5" xfId="688" xr:uid="{00000000-0005-0000-0000-00009C050000}"/>
    <cellStyle name="Normal 8 5 2" xfId="1489" xr:uid="{00000000-0005-0000-0000-00009D050000}"/>
    <cellStyle name="Normal 8 6" xfId="689" xr:uid="{00000000-0005-0000-0000-00009E050000}"/>
    <cellStyle name="Normal 8 6 2" xfId="1490" xr:uid="{00000000-0005-0000-0000-00009F050000}"/>
    <cellStyle name="Normal 8 7" xfId="690" xr:uid="{00000000-0005-0000-0000-0000A0050000}"/>
    <cellStyle name="Normal 8 7 2" xfId="1491" xr:uid="{00000000-0005-0000-0000-0000A1050000}"/>
    <cellStyle name="Normal 8 8" xfId="691" xr:uid="{00000000-0005-0000-0000-0000A2050000}"/>
    <cellStyle name="Normal 8 8 2" xfId="1492" xr:uid="{00000000-0005-0000-0000-0000A3050000}"/>
    <cellStyle name="Normal 8 9" xfId="692" xr:uid="{00000000-0005-0000-0000-0000A4050000}"/>
    <cellStyle name="Normal 8 9 2" xfId="1493" xr:uid="{00000000-0005-0000-0000-0000A5050000}"/>
    <cellStyle name="Normal 9" xfId="693" xr:uid="{00000000-0005-0000-0000-0000A6050000}"/>
    <cellStyle name="Normal 9 10" xfId="694" xr:uid="{00000000-0005-0000-0000-0000A7050000}"/>
    <cellStyle name="Normal 9 10 2" xfId="1495" xr:uid="{00000000-0005-0000-0000-0000A8050000}"/>
    <cellStyle name="Normal 9 11" xfId="695" xr:uid="{00000000-0005-0000-0000-0000A9050000}"/>
    <cellStyle name="Normal 9 11 2" xfId="1496" xr:uid="{00000000-0005-0000-0000-0000AA050000}"/>
    <cellStyle name="Normal 9 12" xfId="696" xr:uid="{00000000-0005-0000-0000-0000AB050000}"/>
    <cellStyle name="Normal 9 12 2" xfId="1497" xr:uid="{00000000-0005-0000-0000-0000AC050000}"/>
    <cellStyle name="Normal 9 13" xfId="1494" xr:uid="{00000000-0005-0000-0000-0000AD050000}"/>
    <cellStyle name="Normal 9 2" xfId="697" xr:uid="{00000000-0005-0000-0000-0000AE050000}"/>
    <cellStyle name="Normal 9 2 10" xfId="698" xr:uid="{00000000-0005-0000-0000-0000AF050000}"/>
    <cellStyle name="Normal 9 2 10 2" xfId="1499" xr:uid="{00000000-0005-0000-0000-0000B0050000}"/>
    <cellStyle name="Normal 9 2 11" xfId="1498" xr:uid="{00000000-0005-0000-0000-0000B1050000}"/>
    <cellStyle name="Normal 9 2 2" xfId="699" xr:uid="{00000000-0005-0000-0000-0000B2050000}"/>
    <cellStyle name="Normal 9 2 2 2" xfId="1500" xr:uid="{00000000-0005-0000-0000-0000B3050000}"/>
    <cellStyle name="Normal 9 2 3" xfId="700" xr:uid="{00000000-0005-0000-0000-0000B4050000}"/>
    <cellStyle name="Normal 9 2 3 2" xfId="1501" xr:uid="{00000000-0005-0000-0000-0000B5050000}"/>
    <cellStyle name="Normal 9 2 4" xfId="701" xr:uid="{00000000-0005-0000-0000-0000B6050000}"/>
    <cellStyle name="Normal 9 2 4 2" xfId="1502" xr:uid="{00000000-0005-0000-0000-0000B7050000}"/>
    <cellStyle name="Normal 9 2 5" xfId="702" xr:uid="{00000000-0005-0000-0000-0000B8050000}"/>
    <cellStyle name="Normal 9 2 5 2" xfId="1503" xr:uid="{00000000-0005-0000-0000-0000B9050000}"/>
    <cellStyle name="Normal 9 2 6" xfId="703" xr:uid="{00000000-0005-0000-0000-0000BA050000}"/>
    <cellStyle name="Normal 9 2 6 2" xfId="1504" xr:uid="{00000000-0005-0000-0000-0000BB050000}"/>
    <cellStyle name="Normal 9 2 7" xfId="704" xr:uid="{00000000-0005-0000-0000-0000BC050000}"/>
    <cellStyle name="Normal 9 2 7 2" xfId="1505" xr:uid="{00000000-0005-0000-0000-0000BD050000}"/>
    <cellStyle name="Normal 9 2 8" xfId="705" xr:uid="{00000000-0005-0000-0000-0000BE050000}"/>
    <cellStyle name="Normal 9 2 8 2" xfId="1506" xr:uid="{00000000-0005-0000-0000-0000BF050000}"/>
    <cellStyle name="Normal 9 2 9" xfId="706" xr:uid="{00000000-0005-0000-0000-0000C0050000}"/>
    <cellStyle name="Normal 9 2 9 2" xfId="1507" xr:uid="{00000000-0005-0000-0000-0000C1050000}"/>
    <cellStyle name="Normal 9 3" xfId="707" xr:uid="{00000000-0005-0000-0000-0000C2050000}"/>
    <cellStyle name="Normal 9 3 10" xfId="708" xr:uid="{00000000-0005-0000-0000-0000C3050000}"/>
    <cellStyle name="Normal 9 3 10 2" xfId="1509" xr:uid="{00000000-0005-0000-0000-0000C4050000}"/>
    <cellStyle name="Normal 9 3 11" xfId="1508" xr:uid="{00000000-0005-0000-0000-0000C5050000}"/>
    <cellStyle name="Normal 9 3 2" xfId="709" xr:uid="{00000000-0005-0000-0000-0000C6050000}"/>
    <cellStyle name="Normal 9 3 2 2" xfId="1510" xr:uid="{00000000-0005-0000-0000-0000C7050000}"/>
    <cellStyle name="Normal 9 3 3" xfId="710" xr:uid="{00000000-0005-0000-0000-0000C8050000}"/>
    <cellStyle name="Normal 9 3 3 2" xfId="1511" xr:uid="{00000000-0005-0000-0000-0000C9050000}"/>
    <cellStyle name="Normal 9 3 4" xfId="711" xr:uid="{00000000-0005-0000-0000-0000CA050000}"/>
    <cellStyle name="Normal 9 3 4 2" xfId="1512" xr:uid="{00000000-0005-0000-0000-0000CB050000}"/>
    <cellStyle name="Normal 9 3 5" xfId="712" xr:uid="{00000000-0005-0000-0000-0000CC050000}"/>
    <cellStyle name="Normal 9 3 5 2" xfId="1513" xr:uid="{00000000-0005-0000-0000-0000CD050000}"/>
    <cellStyle name="Normal 9 3 6" xfId="713" xr:uid="{00000000-0005-0000-0000-0000CE050000}"/>
    <cellStyle name="Normal 9 3 6 2" xfId="1514" xr:uid="{00000000-0005-0000-0000-0000CF050000}"/>
    <cellStyle name="Normal 9 3 7" xfId="714" xr:uid="{00000000-0005-0000-0000-0000D0050000}"/>
    <cellStyle name="Normal 9 3 7 2" xfId="1515" xr:uid="{00000000-0005-0000-0000-0000D1050000}"/>
    <cellStyle name="Normal 9 3 8" xfId="715" xr:uid="{00000000-0005-0000-0000-0000D2050000}"/>
    <cellStyle name="Normal 9 3 8 2" xfId="1516" xr:uid="{00000000-0005-0000-0000-0000D3050000}"/>
    <cellStyle name="Normal 9 3 9" xfId="716" xr:uid="{00000000-0005-0000-0000-0000D4050000}"/>
    <cellStyle name="Normal 9 3 9 2" xfId="1517" xr:uid="{00000000-0005-0000-0000-0000D5050000}"/>
    <cellStyle name="Normal 9 4" xfId="717" xr:uid="{00000000-0005-0000-0000-0000D6050000}"/>
    <cellStyle name="Normal 9 4 2" xfId="1518" xr:uid="{00000000-0005-0000-0000-0000D7050000}"/>
    <cellStyle name="Normal 9 5" xfId="718" xr:uid="{00000000-0005-0000-0000-0000D8050000}"/>
    <cellStyle name="Normal 9 5 2" xfId="1519" xr:uid="{00000000-0005-0000-0000-0000D9050000}"/>
    <cellStyle name="Normal 9 6" xfId="719" xr:uid="{00000000-0005-0000-0000-0000DA050000}"/>
    <cellStyle name="Normal 9 6 2" xfId="1520" xr:uid="{00000000-0005-0000-0000-0000DB050000}"/>
    <cellStyle name="Normal 9 7" xfId="720" xr:uid="{00000000-0005-0000-0000-0000DC050000}"/>
    <cellStyle name="Normal 9 7 2" xfId="1521" xr:uid="{00000000-0005-0000-0000-0000DD050000}"/>
    <cellStyle name="Normal 9 8" xfId="721" xr:uid="{00000000-0005-0000-0000-0000DE050000}"/>
    <cellStyle name="Normal 9 8 2" xfId="1522" xr:uid="{00000000-0005-0000-0000-0000DF050000}"/>
    <cellStyle name="Normal 9 9" xfId="722" xr:uid="{00000000-0005-0000-0000-0000E0050000}"/>
    <cellStyle name="Normal 9 9 2" xfId="1523" xr:uid="{00000000-0005-0000-0000-0000E1050000}"/>
    <cellStyle name="Normal_Feuil1" xfId="1547" xr:uid="{00000000-0005-0000-0000-0000E2050000}"/>
    <cellStyle name="Pourcentage 2" xfId="3" xr:uid="{00000000-0005-0000-0000-0000E3050000}"/>
    <cellStyle name="Pourcentage 2 2" xfId="1524" xr:uid="{00000000-0005-0000-0000-0000E4050000}"/>
    <cellStyle name="Result" xfId="723" xr:uid="{00000000-0005-0000-0000-0000E5050000}"/>
    <cellStyle name="Result 2" xfId="1525" xr:uid="{00000000-0005-0000-0000-0000E6050000}"/>
    <cellStyle name="Result2" xfId="724" xr:uid="{00000000-0005-0000-0000-0000E7050000}"/>
    <cellStyle name="Result2 2" xfId="1526" xr:uid="{00000000-0005-0000-0000-0000E8050000}"/>
    <cellStyle name="Rubrique" xfId="763" xr:uid="{00000000-0005-0000-0000-0000E9050000}"/>
    <cellStyle name="Rubrique 2" xfId="1527" xr:uid="{00000000-0005-0000-0000-0000EA050000}"/>
    <cellStyle name="Sans nom1" xfId="725" xr:uid="{00000000-0005-0000-0000-0000EB050000}"/>
    <cellStyle name="Sans nom1 2" xfId="1528" xr:uid="{00000000-0005-0000-0000-0000EC050000}"/>
    <cellStyle name="Sans nom2" xfId="726" xr:uid="{00000000-0005-0000-0000-0000ED050000}"/>
    <cellStyle name="Sans nom2 2" xfId="1529" xr:uid="{00000000-0005-0000-0000-0000EE050000}"/>
    <cellStyle name="Sans nom3" xfId="727" xr:uid="{00000000-0005-0000-0000-0000EF050000}"/>
    <cellStyle name="Sans nom3 2" xfId="1530" xr:uid="{00000000-0005-0000-0000-0000F0050000}"/>
    <cellStyle name="Satisfaisant 2" xfId="764" xr:uid="{00000000-0005-0000-0000-0000F1050000}"/>
    <cellStyle name="Satisfaisant 2 2" xfId="1531" xr:uid="{00000000-0005-0000-0000-0000F2050000}"/>
    <cellStyle name="Sortie 2" xfId="765" xr:uid="{00000000-0005-0000-0000-0000F3050000}"/>
    <cellStyle name="Sortie 2 2" xfId="1532" xr:uid="{00000000-0005-0000-0000-0000F4050000}"/>
    <cellStyle name="TableStyleLight1" xfId="1548" xr:uid="{50386B15-AF91-40E6-83EC-C7BEA80576C6}"/>
    <cellStyle name="Texte explicatif 2" xfId="7" xr:uid="{00000000-0005-0000-0000-0000F5050000}"/>
    <cellStyle name="Texte explicatif 2 2" xfId="728" xr:uid="{00000000-0005-0000-0000-0000F6050000}"/>
    <cellStyle name="Texte explicatif 2 2 2" xfId="1534" xr:uid="{00000000-0005-0000-0000-0000F7050000}"/>
    <cellStyle name="Texte explicatif 2 3" xfId="1533" xr:uid="{00000000-0005-0000-0000-0000F8050000}"/>
    <cellStyle name="Texte explicatif 3" xfId="729" xr:uid="{00000000-0005-0000-0000-0000F9050000}"/>
    <cellStyle name="Texte explicatif 3 2" xfId="1535" xr:uid="{00000000-0005-0000-0000-0000FA050000}"/>
    <cellStyle name="Texte explicatif 4" xfId="5" xr:uid="{00000000-0005-0000-0000-0000FB050000}"/>
    <cellStyle name="Texte explicatif 5" xfId="766" xr:uid="{00000000-0005-0000-0000-0000FC050000}"/>
    <cellStyle name="Texte explicatif 5 2" xfId="1536" xr:uid="{00000000-0005-0000-0000-0000FD050000}"/>
    <cellStyle name="Titre 2" xfId="767" xr:uid="{00000000-0005-0000-0000-0000FE050000}"/>
    <cellStyle name="Titre 2 2" xfId="1537" xr:uid="{00000000-0005-0000-0000-0000FF050000}"/>
    <cellStyle name="Titre 1 2" xfId="768" xr:uid="{00000000-0005-0000-0000-000000060000}"/>
    <cellStyle name="Titre 1 2 2" xfId="1538" xr:uid="{00000000-0005-0000-0000-000001060000}"/>
    <cellStyle name="Titre 2 2" xfId="769" xr:uid="{00000000-0005-0000-0000-000002060000}"/>
    <cellStyle name="Titre 2 2 2" xfId="1539" xr:uid="{00000000-0005-0000-0000-000003060000}"/>
    <cellStyle name="Titre 3 2" xfId="770" xr:uid="{00000000-0005-0000-0000-000004060000}"/>
    <cellStyle name="Titre 3 2 2" xfId="1540" xr:uid="{00000000-0005-0000-0000-000005060000}"/>
    <cellStyle name="Titre 4 2" xfId="771" xr:uid="{00000000-0005-0000-0000-000006060000}"/>
    <cellStyle name="Titre 4 2 2" xfId="1541" xr:uid="{00000000-0005-0000-0000-000007060000}"/>
    <cellStyle name="Total 2" xfId="772" xr:uid="{00000000-0005-0000-0000-000008060000}"/>
    <cellStyle name="Total 2 2" xfId="1542" xr:uid="{00000000-0005-0000-0000-000009060000}"/>
    <cellStyle name="Vérification 2" xfId="773" xr:uid="{00000000-0005-0000-0000-00000A060000}"/>
    <cellStyle name="Vérification 2 2" xfId="1543" xr:uid="{00000000-0005-0000-0000-00000B060000}"/>
  </cellStyles>
  <dxfs count="0"/>
  <tableStyles count="0" defaultTableStyle="TableStyleMedium2" defaultPivotStyle="PivotStyleLight16"/>
  <colors>
    <mruColors>
      <color rgb="FFCC0000"/>
      <color rgb="FF990000"/>
      <color rgb="FFEA4B64"/>
      <color rgb="FF9A1229"/>
      <color rgb="FFFFCCCC"/>
      <color rgb="FFFF9999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'Cheptel, production'!$A$32</c:f>
              <c:strCache>
                <c:ptCount val="1"/>
                <c:pt idx="0">
                  <c:v>Effectifs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dLbl>
              <c:idx val="15"/>
              <c:tx>
                <c:rich>
                  <a:bodyPr/>
                  <a:lstStyle/>
                  <a:p>
                    <a:fld id="{0A0F1F7E-E743-4A76-A3F1-403B2C8EDE6B}" type="VALUE">
                      <a:rPr lang="en-US" b="1">
                        <a:solidFill>
                          <a:schemeClr val="accent1"/>
                        </a:solidFill>
                      </a:rPr>
                      <a:pPr/>
                      <a:t>[VALEUR]</a:t>
                    </a:fld>
                    <a:endParaRPr lang="fr-F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A56C-4D86-999F-4AA2440538C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arianne" panose="02000000000000000000" pitchFamily="50" charset="0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'Cheptel, production'!$B$31:$Q$31</c:f>
              <c:numCache>
                <c:formatCode>General</c:formatCode>
                <c:ptCount val="1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</c:numCache>
            </c:numRef>
          </c:cat>
          <c:val>
            <c:numRef>
              <c:f>'Cheptel, production'!$B$32:$Q$32</c:f>
              <c:numCache>
                <c:formatCode>#,##0</c:formatCode>
                <c:ptCount val="16"/>
                <c:pt idx="0">
                  <c:v>100</c:v>
                </c:pt>
                <c:pt idx="1">
                  <c:v>97.668936697587654</c:v>
                </c:pt>
                <c:pt idx="2">
                  <c:v>97.502209754771712</c:v>
                </c:pt>
                <c:pt idx="3">
                  <c:v>98.383487093119314</c:v>
                </c:pt>
                <c:pt idx="4">
                  <c:v>98.84256448102235</c:v>
                </c:pt>
                <c:pt idx="5">
                  <c:v>98.864940055258316</c:v>
                </c:pt>
                <c:pt idx="6">
                  <c:v>98.254349335650076</c:v>
                </c:pt>
                <c:pt idx="7">
                  <c:v>97.143844693052046</c:v>
                </c:pt>
                <c:pt idx="8">
                  <c:v>95.861097061504367</c:v>
                </c:pt>
                <c:pt idx="9">
                  <c:v>94.258329785714949</c:v>
                </c:pt>
                <c:pt idx="10">
                  <c:v>92.196752027480585</c:v>
                </c:pt>
                <c:pt idx="11">
                  <c:v>89.252873793309305</c:v>
                </c:pt>
                <c:pt idx="12">
                  <c:v>88.451934997844745</c:v>
                </c:pt>
                <c:pt idx="13">
                  <c:v>87.52523924738</c:v>
                </c:pt>
                <c:pt idx="14">
                  <c:v>85.60618900376204</c:v>
                </c:pt>
                <c:pt idx="15">
                  <c:v>83.511737389940421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2CF-45A7-BBCC-A02E8B7FA3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54587288"/>
        <c:axId val="754587616"/>
      </c:lineChart>
      <c:lineChart>
        <c:grouping val="standard"/>
        <c:varyColors val="0"/>
        <c:ser>
          <c:idx val="1"/>
          <c:order val="1"/>
          <c:tx>
            <c:strRef>
              <c:f>'Cheptel, production'!$A$33</c:f>
              <c:strCache>
                <c:ptCount val="1"/>
                <c:pt idx="0">
                  <c:v>Production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dLbls>
            <c:dLbl>
              <c:idx val="15"/>
              <c:tx>
                <c:rich>
                  <a:bodyPr/>
                  <a:lstStyle/>
                  <a:p>
                    <a:fld id="{6DA0654C-5DE7-43F6-B6C5-3713BAD39CBA}" type="VALUE">
                      <a:rPr lang="en-US" b="1">
                        <a:solidFill>
                          <a:schemeClr val="accent2">
                            <a:lumMod val="75000"/>
                          </a:schemeClr>
                        </a:solidFill>
                      </a:rPr>
                      <a:pPr/>
                      <a:t>[VALEUR]</a:t>
                    </a:fld>
                    <a:endParaRPr lang="fr-F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4-A56C-4D86-999F-4AA2440538C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arianne" panose="02000000000000000000" pitchFamily="50" charset="0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'Cheptel, production'!$B$31:$Q$31</c:f>
              <c:numCache>
                <c:formatCode>General</c:formatCode>
                <c:ptCount val="1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</c:numCache>
            </c:numRef>
          </c:cat>
          <c:val>
            <c:numRef>
              <c:f>'Cheptel, production'!$B$33:$Q$33</c:f>
              <c:numCache>
                <c:formatCode>#,##0</c:formatCode>
                <c:ptCount val="16"/>
                <c:pt idx="0">
                  <c:v>100</c:v>
                </c:pt>
                <c:pt idx="1">
                  <c:v>101.71944523707242</c:v>
                </c:pt>
                <c:pt idx="2">
                  <c:v>95.734389845442763</c:v>
                </c:pt>
                <c:pt idx="3">
                  <c:v>89.093979197958049</c:v>
                </c:pt>
                <c:pt idx="4">
                  <c:v>90.356870725688353</c:v>
                </c:pt>
                <c:pt idx="5">
                  <c:v>90.374273700185952</c:v>
                </c:pt>
                <c:pt idx="6">
                  <c:v>90.560532562376338</c:v>
                </c:pt>
                <c:pt idx="7">
                  <c:v>88.696532888486132</c:v>
                </c:pt>
                <c:pt idx="8">
                  <c:v>87.562674225724422</c:v>
                </c:pt>
                <c:pt idx="9">
                  <c:v>86.362025768944932</c:v>
                </c:pt>
                <c:pt idx="10">
                  <c:v>85.539696028045441</c:v>
                </c:pt>
                <c:pt idx="11">
                  <c:v>86.462367243525634</c:v>
                </c:pt>
                <c:pt idx="12">
                  <c:v>79.393153575762526</c:v>
                </c:pt>
                <c:pt idx="13">
                  <c:v>78.049204950597499</c:v>
                </c:pt>
                <c:pt idx="14">
                  <c:v>79.593366174261774</c:v>
                </c:pt>
                <c:pt idx="15">
                  <c:v>76.750409988993795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2CF-45A7-BBCC-A02E8B7FA3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74549152"/>
        <c:axId val="774543576"/>
      </c:lineChart>
      <c:catAx>
        <c:axId val="7545872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ianne" panose="02000000000000000000" pitchFamily="50" charset="0"/>
                <a:ea typeface="+mn-ea"/>
                <a:cs typeface="+mn-cs"/>
              </a:defRPr>
            </a:pPr>
            <a:endParaRPr lang="fr-FR"/>
          </a:p>
        </c:txPr>
        <c:crossAx val="754587616"/>
        <c:crosses val="autoZero"/>
        <c:auto val="1"/>
        <c:lblAlgn val="ctr"/>
        <c:lblOffset val="100"/>
        <c:noMultiLvlLbl val="0"/>
      </c:catAx>
      <c:valAx>
        <c:axId val="754587616"/>
        <c:scaling>
          <c:orientation val="minMax"/>
          <c:min val="7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ianne" panose="02000000000000000000" pitchFamily="50" charset="0"/>
                <a:ea typeface="+mn-ea"/>
                <a:cs typeface="+mn-cs"/>
              </a:defRPr>
            </a:pPr>
            <a:endParaRPr lang="fr-FR"/>
          </a:p>
        </c:txPr>
        <c:crossAx val="754587288"/>
        <c:crosses val="autoZero"/>
        <c:crossBetween val="between"/>
      </c:valAx>
      <c:valAx>
        <c:axId val="774543576"/>
        <c:scaling>
          <c:orientation val="minMax"/>
        </c:scaling>
        <c:delete val="1"/>
        <c:axPos val="r"/>
        <c:numFmt formatCode="#,##0" sourceLinked="1"/>
        <c:majorTickMark val="out"/>
        <c:minorTickMark val="none"/>
        <c:tickLblPos val="nextTo"/>
        <c:crossAx val="774549152"/>
        <c:crosses val="max"/>
        <c:crossBetween val="between"/>
      </c:valAx>
      <c:catAx>
        <c:axId val="77454915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7454357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ianne" panose="02000000000000000000" pitchFamily="50" charset="0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Marianne" panose="02000000000000000000" pitchFamily="50" charset="0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'Classes cheptel par depart.'!$B$32</c:f>
              <c:strCache>
                <c:ptCount val="1"/>
                <c:pt idx="0">
                  <c:v>Vaches laitières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'Classes cheptel par depart.'!$C$31:$G$31</c:f>
              <c:strCache>
                <c:ptCount val="5"/>
                <c:pt idx="0">
                  <c:v>Eure</c:v>
                </c:pt>
                <c:pt idx="1">
                  <c:v>Calvados</c:v>
                </c:pt>
                <c:pt idx="2">
                  <c:v>Seine-Maritime</c:v>
                </c:pt>
                <c:pt idx="3">
                  <c:v>Orne</c:v>
                </c:pt>
                <c:pt idx="4">
                  <c:v>Manche</c:v>
                </c:pt>
              </c:strCache>
            </c:strRef>
          </c:cat>
          <c:val>
            <c:numRef>
              <c:f>'Classes cheptel par depart.'!$C$32:$G$32</c:f>
              <c:numCache>
                <c:formatCode>#,##0</c:formatCode>
                <c:ptCount val="5"/>
                <c:pt idx="0">
                  <c:v>25825</c:v>
                </c:pt>
                <c:pt idx="1">
                  <c:v>81936</c:v>
                </c:pt>
                <c:pt idx="2">
                  <c:v>70480</c:v>
                </c:pt>
                <c:pt idx="3">
                  <c:v>92079</c:v>
                </c:pt>
                <c:pt idx="4">
                  <c:v>221654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31C-426F-ABED-48EA3B673F2E}"/>
            </c:ext>
          </c:extLst>
        </c:ser>
        <c:ser>
          <c:idx val="1"/>
          <c:order val="1"/>
          <c:tx>
            <c:strRef>
              <c:f>'Classes cheptel par depart.'!$B$33</c:f>
              <c:strCache>
                <c:ptCount val="1"/>
                <c:pt idx="0">
                  <c:v>Vaches allaitantes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'Classes cheptel par depart.'!$C$31:$G$31</c:f>
              <c:strCache>
                <c:ptCount val="5"/>
                <c:pt idx="0">
                  <c:v>Eure</c:v>
                </c:pt>
                <c:pt idx="1">
                  <c:v>Calvados</c:v>
                </c:pt>
                <c:pt idx="2">
                  <c:v>Seine-Maritime</c:v>
                </c:pt>
                <c:pt idx="3">
                  <c:v>Orne</c:v>
                </c:pt>
                <c:pt idx="4">
                  <c:v>Manche</c:v>
                </c:pt>
              </c:strCache>
            </c:strRef>
          </c:cat>
          <c:val>
            <c:numRef>
              <c:f>'Classes cheptel par depart.'!$C$33:$G$33</c:f>
              <c:numCache>
                <c:formatCode>#,##0</c:formatCode>
                <c:ptCount val="5"/>
                <c:pt idx="0">
                  <c:v>23962</c:v>
                </c:pt>
                <c:pt idx="1">
                  <c:v>50291</c:v>
                </c:pt>
                <c:pt idx="2">
                  <c:v>55506</c:v>
                </c:pt>
                <c:pt idx="3">
                  <c:v>55120</c:v>
                </c:pt>
                <c:pt idx="4">
                  <c:v>53086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31C-426F-ABED-48EA3B673F2E}"/>
            </c:ext>
          </c:extLst>
        </c:ser>
        <c:ser>
          <c:idx val="2"/>
          <c:order val="2"/>
          <c:tx>
            <c:strRef>
              <c:f>'Classes cheptel par depart.'!$B$34</c:f>
              <c:strCache>
                <c:ptCount val="1"/>
                <c:pt idx="0">
                  <c:v>Bovins de moins d'un an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'Classes cheptel par depart.'!$C$31:$G$31</c:f>
              <c:strCache>
                <c:ptCount val="5"/>
                <c:pt idx="0">
                  <c:v>Eure</c:v>
                </c:pt>
                <c:pt idx="1">
                  <c:v>Calvados</c:v>
                </c:pt>
                <c:pt idx="2">
                  <c:v>Seine-Maritime</c:v>
                </c:pt>
                <c:pt idx="3">
                  <c:v>Orne</c:v>
                </c:pt>
                <c:pt idx="4">
                  <c:v>Manche</c:v>
                </c:pt>
              </c:strCache>
            </c:strRef>
          </c:cat>
          <c:val>
            <c:numRef>
              <c:f>'Classes cheptel par depart.'!$C$34:$G$34</c:f>
              <c:numCache>
                <c:formatCode>#,##0</c:formatCode>
                <c:ptCount val="5"/>
                <c:pt idx="0">
                  <c:v>32671</c:v>
                </c:pt>
                <c:pt idx="1">
                  <c:v>81141</c:v>
                </c:pt>
                <c:pt idx="2">
                  <c:v>90830</c:v>
                </c:pt>
                <c:pt idx="3">
                  <c:v>105754</c:v>
                </c:pt>
                <c:pt idx="4">
                  <c:v>165155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31C-426F-ABED-48EA3B673F2E}"/>
            </c:ext>
          </c:extLst>
        </c:ser>
        <c:ser>
          <c:idx val="3"/>
          <c:order val="3"/>
          <c:tx>
            <c:strRef>
              <c:f>'Classes cheptel par depart.'!$B$35</c:f>
              <c:strCache>
                <c:ptCount val="1"/>
                <c:pt idx="0">
                  <c:v>Bovins de 1 à 2 ans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'Classes cheptel par depart.'!$C$31:$G$31</c:f>
              <c:strCache>
                <c:ptCount val="5"/>
                <c:pt idx="0">
                  <c:v>Eure</c:v>
                </c:pt>
                <c:pt idx="1">
                  <c:v>Calvados</c:v>
                </c:pt>
                <c:pt idx="2">
                  <c:v>Seine-Maritime</c:v>
                </c:pt>
                <c:pt idx="3">
                  <c:v>Orne</c:v>
                </c:pt>
                <c:pt idx="4">
                  <c:v>Manche</c:v>
                </c:pt>
              </c:strCache>
            </c:strRef>
          </c:cat>
          <c:val>
            <c:numRef>
              <c:f>'Classes cheptel par depart.'!$C$35:$G$35</c:f>
              <c:numCache>
                <c:formatCode>#,##0</c:formatCode>
                <c:ptCount val="5"/>
                <c:pt idx="0">
                  <c:v>24744</c:v>
                </c:pt>
                <c:pt idx="1">
                  <c:v>68780</c:v>
                </c:pt>
                <c:pt idx="2">
                  <c:v>73088</c:v>
                </c:pt>
                <c:pt idx="3">
                  <c:v>94176</c:v>
                </c:pt>
                <c:pt idx="4">
                  <c:v>138460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31C-426F-ABED-48EA3B673F2E}"/>
            </c:ext>
          </c:extLst>
        </c:ser>
        <c:ser>
          <c:idx val="4"/>
          <c:order val="4"/>
          <c:tx>
            <c:strRef>
              <c:f>'Classes cheptel par depart.'!$B$36</c:f>
              <c:strCache>
                <c:ptCount val="1"/>
                <c:pt idx="0">
                  <c:v>Bovins de plus de 2 ans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'Classes cheptel par depart.'!$C$31:$G$31</c:f>
              <c:strCache>
                <c:ptCount val="5"/>
                <c:pt idx="0">
                  <c:v>Eure</c:v>
                </c:pt>
                <c:pt idx="1">
                  <c:v>Calvados</c:v>
                </c:pt>
                <c:pt idx="2">
                  <c:v>Seine-Maritime</c:v>
                </c:pt>
                <c:pt idx="3">
                  <c:v>Orne</c:v>
                </c:pt>
                <c:pt idx="4">
                  <c:v>Manche</c:v>
                </c:pt>
              </c:strCache>
            </c:strRef>
          </c:cat>
          <c:val>
            <c:numRef>
              <c:f>'Classes cheptel par depart.'!$C$36:$G$36</c:f>
              <c:numCache>
                <c:formatCode>#,##0</c:formatCode>
                <c:ptCount val="5"/>
                <c:pt idx="0">
                  <c:v>20937</c:v>
                </c:pt>
                <c:pt idx="1">
                  <c:v>51159</c:v>
                </c:pt>
                <c:pt idx="2">
                  <c:v>56223</c:v>
                </c:pt>
                <c:pt idx="3">
                  <c:v>54887</c:v>
                </c:pt>
                <c:pt idx="4">
                  <c:v>89389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31C-426F-ABED-48EA3B673F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38398672"/>
        <c:axId val="538391128"/>
        <c:extLst>
          <c:ext xmlns:c15="http://schemas.microsoft.com/office/drawing/2012/chart" uri="{02D57815-91ED-43cb-92C2-25804820EDAC}">
            <c15:filteredBarSeries>
              <c15:ser>
                <c:idx val="5"/>
                <c:order val="5"/>
                <c:tx>
                  <c:strRef>
                    <c:extLst>
                      <c:ext uri="{02D57815-91ED-43cb-92C2-25804820EDAC}">
                        <c15:formulaRef>
                          <c15:sqref>'Classes cheptel par depart.'!$B$37</c15:sqref>
                        </c15:formulaRef>
                      </c:ext>
                    </c:extLst>
                    <c:strCache>
                      <c:ptCount val="1"/>
                      <c:pt idx="0">
                        <c:v>Total Bovins par département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'Classes cheptel par depart.'!$C$31:$G$31</c15:sqref>
                        </c15:formulaRef>
                      </c:ext>
                    </c:extLst>
                    <c:strCache>
                      <c:ptCount val="5"/>
                      <c:pt idx="0">
                        <c:v>Eure</c:v>
                      </c:pt>
                      <c:pt idx="1">
                        <c:v>Calvados</c:v>
                      </c:pt>
                      <c:pt idx="2">
                        <c:v>Seine-Maritime</c:v>
                      </c:pt>
                      <c:pt idx="3">
                        <c:v>Orne</c:v>
                      </c:pt>
                      <c:pt idx="4">
                        <c:v>Manche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'Classes cheptel par depart.'!$C$37:$G$37</c15:sqref>
                        </c15:formulaRef>
                      </c:ext>
                    </c:extLst>
                    <c:numCache>
                      <c:formatCode>#,##0</c:formatCode>
                      <c:ptCount val="5"/>
                      <c:pt idx="0">
                        <c:v>128139</c:v>
                      </c:pt>
                      <c:pt idx="1">
                        <c:v>333307</c:v>
                      </c:pt>
                      <c:pt idx="2">
                        <c:v>346127</c:v>
                      </c:pt>
                      <c:pt idx="3">
                        <c:v>402016</c:v>
                      </c:pt>
                      <c:pt idx="4">
                        <c:v>667744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8BBA-4B5C-9971-44C3089FBC87}"/>
                  </c:ext>
                </c:extLst>
              </c15:ser>
            </c15:filteredBarSeries>
          </c:ext>
        </c:extLst>
      </c:barChart>
      <c:catAx>
        <c:axId val="53839867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ianne" panose="02000000000000000000" pitchFamily="50" charset="0"/>
                <a:ea typeface="+mn-ea"/>
                <a:cs typeface="+mn-cs"/>
              </a:defRPr>
            </a:pPr>
            <a:endParaRPr lang="fr-FR"/>
          </a:p>
        </c:txPr>
        <c:crossAx val="538391128"/>
        <c:crosses val="autoZero"/>
        <c:auto val="1"/>
        <c:lblAlgn val="ctr"/>
        <c:lblOffset val="100"/>
        <c:noMultiLvlLbl val="0"/>
      </c:catAx>
      <c:valAx>
        <c:axId val="538391128"/>
        <c:scaling>
          <c:orientation val="minMax"/>
          <c:max val="700000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ianne" panose="02000000000000000000" pitchFamily="50" charset="0"/>
                <a:ea typeface="+mn-ea"/>
                <a:cs typeface="+mn-cs"/>
              </a:defRPr>
            </a:pPr>
            <a:endParaRPr lang="fr-FR"/>
          </a:p>
        </c:txPr>
        <c:crossAx val="538398672"/>
        <c:crosses val="autoZero"/>
        <c:crossBetween val="between"/>
        <c:majorUnit val="100000"/>
        <c:minorUnit val="3000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ianne" panose="02000000000000000000" pitchFamily="50" charset="0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Marianne" panose="02000000000000000000" pitchFamily="50" charset="0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Bio!$B$24</c:f>
              <c:strCache>
                <c:ptCount val="1"/>
                <c:pt idx="0">
                  <c:v>Vaches laitières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/>
                    </a:solidFill>
                    <a:latin typeface="Marianne" panose="02000000000000000000" pitchFamily="50" charset="0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Bio!$C$23:$R$23</c:f>
              <c:numCache>
                <c:formatCode>General</c:formatCode>
                <c:ptCount val="1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</c:numCache>
            </c:numRef>
          </c:cat>
          <c:val>
            <c:numRef>
              <c:f>Bio!$C$24:$R$24</c:f>
              <c:numCache>
                <c:formatCode>#,##0</c:formatCode>
                <c:ptCount val="16"/>
                <c:pt idx="0">
                  <c:v>12758</c:v>
                </c:pt>
                <c:pt idx="1">
                  <c:v>15444</c:v>
                </c:pt>
                <c:pt idx="2">
                  <c:v>16860</c:v>
                </c:pt>
                <c:pt idx="3">
                  <c:v>17639</c:v>
                </c:pt>
                <c:pt idx="4">
                  <c:v>18394</c:v>
                </c:pt>
                <c:pt idx="5">
                  <c:v>19439</c:v>
                </c:pt>
                <c:pt idx="6">
                  <c:v>23736</c:v>
                </c:pt>
                <c:pt idx="7">
                  <c:v>27901</c:v>
                </c:pt>
                <c:pt idx="8">
                  <c:v>31253</c:v>
                </c:pt>
                <c:pt idx="9">
                  <c:v>34007</c:v>
                </c:pt>
                <c:pt idx="10">
                  <c:v>37500</c:v>
                </c:pt>
                <c:pt idx="11">
                  <c:v>39853</c:v>
                </c:pt>
                <c:pt idx="12">
                  <c:v>42126</c:v>
                </c:pt>
                <c:pt idx="13">
                  <c:v>41281</c:v>
                </c:pt>
                <c:pt idx="14">
                  <c:v>39769</c:v>
                </c:pt>
                <c:pt idx="15">
                  <c:v>39932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F11-467A-A07D-59D4D6668ECC}"/>
            </c:ext>
          </c:extLst>
        </c:ser>
        <c:ser>
          <c:idx val="1"/>
          <c:order val="1"/>
          <c:tx>
            <c:strRef>
              <c:f>Bio!$B$25</c:f>
              <c:strCache>
                <c:ptCount val="1"/>
                <c:pt idx="0">
                  <c:v>Vaches allaitantes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1" i="0" u="none" strike="noStrike" kern="1200" baseline="0">
                    <a:solidFill>
                      <a:schemeClr val="bg1"/>
                    </a:solidFill>
                    <a:latin typeface="Marianne" panose="02000000000000000000" pitchFamily="50" charset="0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Bio!$C$23:$R$23</c:f>
              <c:numCache>
                <c:formatCode>General</c:formatCode>
                <c:ptCount val="1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</c:numCache>
            </c:numRef>
          </c:cat>
          <c:val>
            <c:numRef>
              <c:f>Bio!$C$25:$R$25</c:f>
              <c:numCache>
                <c:formatCode>#,##0</c:formatCode>
                <c:ptCount val="16"/>
                <c:pt idx="0">
                  <c:v>6256</c:v>
                </c:pt>
                <c:pt idx="1">
                  <c:v>8298</c:v>
                </c:pt>
                <c:pt idx="2">
                  <c:v>8705</c:v>
                </c:pt>
                <c:pt idx="3">
                  <c:v>8778</c:v>
                </c:pt>
                <c:pt idx="4">
                  <c:v>9274</c:v>
                </c:pt>
                <c:pt idx="5">
                  <c:v>10312</c:v>
                </c:pt>
                <c:pt idx="6">
                  <c:v>11961</c:v>
                </c:pt>
                <c:pt idx="7">
                  <c:v>13259</c:v>
                </c:pt>
                <c:pt idx="8">
                  <c:v>13693</c:v>
                </c:pt>
                <c:pt idx="9">
                  <c:v>14717</c:v>
                </c:pt>
                <c:pt idx="10">
                  <c:v>15183</c:v>
                </c:pt>
                <c:pt idx="11">
                  <c:v>15128</c:v>
                </c:pt>
                <c:pt idx="12">
                  <c:v>15534</c:v>
                </c:pt>
                <c:pt idx="13">
                  <c:v>14826</c:v>
                </c:pt>
                <c:pt idx="14">
                  <c:v>14677</c:v>
                </c:pt>
                <c:pt idx="15">
                  <c:v>13871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F11-467A-A07D-59D4D6668E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64086592"/>
        <c:axId val="464083640"/>
      </c:barChart>
      <c:catAx>
        <c:axId val="4640865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ianne" panose="02000000000000000000" pitchFamily="50" charset="0"/>
                <a:ea typeface="+mn-ea"/>
                <a:cs typeface="+mn-cs"/>
              </a:defRPr>
            </a:pPr>
            <a:endParaRPr lang="fr-FR"/>
          </a:p>
        </c:txPr>
        <c:crossAx val="464083640"/>
        <c:crosses val="autoZero"/>
        <c:auto val="1"/>
        <c:lblAlgn val="ctr"/>
        <c:lblOffset val="100"/>
        <c:noMultiLvlLbl val="0"/>
      </c:catAx>
      <c:valAx>
        <c:axId val="464083640"/>
        <c:scaling>
          <c:orientation val="minMax"/>
          <c:max val="6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Marianne" panose="02000000000000000000" pitchFamily="50" charset="0"/>
                    <a:ea typeface="+mn-ea"/>
                    <a:cs typeface="+mn-cs"/>
                  </a:defRPr>
                </a:pPr>
                <a:r>
                  <a:rPr lang="fr-FR">
                    <a:latin typeface="Marianne" panose="02000000000000000000" pitchFamily="50" charset="0"/>
                  </a:rPr>
                  <a:t>Effectifs</a:t>
                </a:r>
              </a:p>
              <a:p>
                <a:pPr>
                  <a:defRPr>
                    <a:latin typeface="Marianne" panose="02000000000000000000" pitchFamily="50" charset="0"/>
                  </a:defRPr>
                </a:pPr>
                <a:r>
                  <a:rPr lang="fr-FR" baseline="0">
                    <a:latin typeface="Marianne" panose="02000000000000000000" pitchFamily="50" charset="0"/>
                  </a:rPr>
                  <a:t> (nombre de têtes)</a:t>
                </a:r>
                <a:endParaRPr lang="fr-FR">
                  <a:latin typeface="Marianne" panose="02000000000000000000" pitchFamily="50" charset="0"/>
                </a:endParaRPr>
              </a:p>
            </c:rich>
          </c:tx>
          <c:layout>
            <c:manualLayout>
              <c:xMode val="edge"/>
              <c:yMode val="edge"/>
              <c:x val="7.3416940005064033E-3"/>
              <c:y val="0.161247618020350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Marianne" panose="02000000000000000000" pitchFamily="50" charset="0"/>
                  <a:ea typeface="+mn-ea"/>
                  <a:cs typeface="+mn-cs"/>
                </a:defRPr>
              </a:pPr>
              <a:endParaRPr lang="fr-FR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640865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ianne" panose="02000000000000000000" pitchFamily="50" charset="0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Emploi!$B$28</c:f>
              <c:strCache>
                <c:ptCount val="1"/>
                <c:pt idx="0">
                  <c:v>chefs d'exploitations, coexploitants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chemeClr val="tx1"/>
                    </a:solidFill>
                    <a:latin typeface="Marianne" panose="02000000000000000000" pitchFamily="50" charset="0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Emploi!$C$27:$F$27</c:f>
              <c:strCache>
                <c:ptCount val="4"/>
                <c:pt idx="0">
                  <c:v> Actifs 2010</c:v>
                </c:pt>
                <c:pt idx="1">
                  <c:v>Actifs 2020</c:v>
                </c:pt>
                <c:pt idx="2">
                  <c:v>ETP* 2010</c:v>
                </c:pt>
                <c:pt idx="3">
                  <c:v>ETP* 2020</c:v>
                </c:pt>
              </c:strCache>
            </c:strRef>
          </c:cat>
          <c:val>
            <c:numRef>
              <c:f>Emploi!$C$28:$F$28</c:f>
              <c:numCache>
                <c:formatCode>#,##0</c:formatCode>
                <c:ptCount val="4"/>
                <c:pt idx="0">
                  <c:v>6048</c:v>
                </c:pt>
                <c:pt idx="1">
                  <c:v>4472</c:v>
                </c:pt>
                <c:pt idx="2">
                  <c:v>3013.625</c:v>
                </c:pt>
                <c:pt idx="3">
                  <c:v>2871.25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41-4316-B220-E1DACD1027B0}"/>
            </c:ext>
          </c:extLst>
        </c:ser>
        <c:ser>
          <c:idx val="1"/>
          <c:order val="1"/>
          <c:tx>
            <c:strRef>
              <c:f>Emploi!$B$29</c:f>
              <c:strCache>
                <c:ptCount val="1"/>
                <c:pt idx="0">
                  <c:v>main d'œuvre familiale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arianne" panose="02000000000000000000" pitchFamily="50" charset="0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Emploi!$C$27:$F$27</c:f>
              <c:strCache>
                <c:ptCount val="4"/>
                <c:pt idx="0">
                  <c:v> Actifs 2010</c:v>
                </c:pt>
                <c:pt idx="1">
                  <c:v>Actifs 2020</c:v>
                </c:pt>
                <c:pt idx="2">
                  <c:v>ETP* 2010</c:v>
                </c:pt>
                <c:pt idx="3">
                  <c:v>ETP* 2020</c:v>
                </c:pt>
              </c:strCache>
            </c:strRef>
          </c:cat>
          <c:val>
            <c:numRef>
              <c:f>Emploi!$C$29:$F$29</c:f>
              <c:numCache>
                <c:formatCode>#,##0</c:formatCode>
                <c:ptCount val="4"/>
                <c:pt idx="0">
                  <c:v>2215</c:v>
                </c:pt>
                <c:pt idx="1">
                  <c:v>714</c:v>
                </c:pt>
                <c:pt idx="2">
                  <c:v>655.25</c:v>
                </c:pt>
                <c:pt idx="3">
                  <c:v>341.375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741-4316-B220-E1DACD1027B0}"/>
            </c:ext>
          </c:extLst>
        </c:ser>
        <c:ser>
          <c:idx val="2"/>
          <c:order val="2"/>
          <c:tx>
            <c:strRef>
              <c:f>Emploi!$B$30</c:f>
              <c:strCache>
                <c:ptCount val="1"/>
                <c:pt idx="0">
                  <c:v>salariés permanents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9.4444444444444442E-2"/>
                  <c:y val="0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1" i="0" u="none" strike="noStrike" kern="1200" baseline="0">
                      <a:solidFill>
                        <a:schemeClr val="tx1"/>
                      </a:solidFill>
                      <a:latin typeface="Marianne" panose="02000000000000000000" pitchFamily="50" charset="0"/>
                      <a:ea typeface="+mn-ea"/>
                      <a:cs typeface="+mn-cs"/>
                    </a:defRPr>
                  </a:pPr>
                  <a:endParaRPr lang="fr-FR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2741-4316-B220-E1DACD1027B0}"/>
                </c:ext>
              </c:extLst>
            </c:dLbl>
            <c:dLbl>
              <c:idx val="1"/>
              <c:layout>
                <c:manualLayout>
                  <c:x val="-9.4444444444444442E-2"/>
                  <c:y val="0"/>
                </c:manualLayout>
              </c:layout>
              <c:tx>
                <c:rich>
                  <a:bodyPr/>
                  <a:lstStyle/>
                  <a:p>
                    <a:fld id="{A6F3AAB1-0CCE-4BFC-9A69-7EEC9A529369}" type="VALUE">
                      <a:rPr lang="en-US" b="1">
                        <a:solidFill>
                          <a:schemeClr val="tx1"/>
                        </a:solidFill>
                      </a:rPr>
                      <a:pPr/>
                      <a:t>[VALEUR]</a:t>
                    </a:fld>
                    <a:endParaRPr lang="fr-F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8-2741-4316-B220-E1DACD1027B0}"/>
                </c:ext>
              </c:extLst>
            </c:dLbl>
            <c:dLbl>
              <c:idx val="2"/>
              <c:layout>
                <c:manualLayout>
                  <c:x val="-8.611111111111111E-2"/>
                  <c:y val="0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1" i="0" u="none" strike="noStrike" kern="1200" baseline="0">
                      <a:solidFill>
                        <a:schemeClr val="tx1"/>
                      </a:solidFill>
                      <a:latin typeface="Marianne" panose="02000000000000000000" pitchFamily="50" charset="0"/>
                      <a:ea typeface="+mn-ea"/>
                      <a:cs typeface="+mn-cs"/>
                    </a:defRPr>
                  </a:pPr>
                  <a:endParaRPr lang="fr-FR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2741-4316-B220-E1DACD1027B0}"/>
                </c:ext>
              </c:extLst>
            </c:dLbl>
            <c:dLbl>
              <c:idx val="3"/>
              <c:layout>
                <c:manualLayout>
                  <c:x val="-8.8380791367281775E-2"/>
                  <c:y val="0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1" i="0" u="none" strike="noStrike" kern="1200" baseline="0">
                      <a:solidFill>
                        <a:schemeClr val="tx1"/>
                      </a:solidFill>
                      <a:latin typeface="Marianne" panose="02000000000000000000" pitchFamily="50" charset="0"/>
                      <a:ea typeface="+mn-ea"/>
                      <a:cs typeface="+mn-cs"/>
                    </a:defRPr>
                  </a:pPr>
                  <a:endParaRPr lang="fr-FR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2741-4316-B220-E1DACD1027B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arianne" panose="02000000000000000000" pitchFamily="50" charset="0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Emploi!$C$27:$F$27</c:f>
              <c:strCache>
                <c:ptCount val="4"/>
                <c:pt idx="0">
                  <c:v> Actifs 2010</c:v>
                </c:pt>
                <c:pt idx="1">
                  <c:v>Actifs 2020</c:v>
                </c:pt>
                <c:pt idx="2">
                  <c:v>ETP* 2010</c:v>
                </c:pt>
                <c:pt idx="3">
                  <c:v>ETP* 2020</c:v>
                </c:pt>
              </c:strCache>
            </c:strRef>
          </c:cat>
          <c:val>
            <c:numRef>
              <c:f>Emploi!$C$30:$F$30</c:f>
              <c:numCache>
                <c:formatCode>#,##0</c:formatCode>
                <c:ptCount val="4"/>
                <c:pt idx="0">
                  <c:v>372</c:v>
                </c:pt>
                <c:pt idx="1">
                  <c:v>252</c:v>
                </c:pt>
                <c:pt idx="2">
                  <c:v>259.5</c:v>
                </c:pt>
                <c:pt idx="3">
                  <c:v>161.375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741-4316-B220-E1DACD1027B0}"/>
            </c:ext>
          </c:extLst>
        </c:ser>
        <c:ser>
          <c:idx val="3"/>
          <c:order val="3"/>
          <c:tx>
            <c:strRef>
              <c:f>Emploi!$B$31</c:f>
              <c:strCache>
                <c:ptCount val="1"/>
                <c:pt idx="0">
                  <c:v>saisonniers et salariés occasionnels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dLbl>
              <c:idx val="1"/>
              <c:layout>
                <c:manualLayout>
                  <c:x val="6.1111111111111109E-2"/>
                  <c:y val="-4.554865424430641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2741-4316-B220-E1DACD1027B0}"/>
                </c:ext>
              </c:extLst>
            </c:dLbl>
            <c:dLbl>
              <c:idx val="2"/>
              <c:layout>
                <c:manualLayout>
                  <c:x val="5.8333333333333334E-2"/>
                  <c:y val="-5.3830227743271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2741-4316-B220-E1DACD1027B0}"/>
                </c:ext>
              </c:extLst>
            </c:dLbl>
            <c:dLbl>
              <c:idx val="3"/>
              <c:layout>
                <c:manualLayout>
                  <c:x val="4.1666666666666664E-2"/>
                  <c:y val="-4.554865424430641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2741-4316-B220-E1DACD1027B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arianne" panose="02000000000000000000" pitchFamily="50" charset="0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Emploi!$C$27:$F$27</c:f>
              <c:strCache>
                <c:ptCount val="4"/>
                <c:pt idx="0">
                  <c:v> Actifs 2010</c:v>
                </c:pt>
                <c:pt idx="1">
                  <c:v>Actifs 2020</c:v>
                </c:pt>
                <c:pt idx="2">
                  <c:v>ETP* 2010</c:v>
                </c:pt>
                <c:pt idx="3">
                  <c:v>ETP* 2020</c:v>
                </c:pt>
              </c:strCache>
            </c:strRef>
          </c:cat>
          <c:val>
            <c:numRef>
              <c:f>Emploi!$C$31:$F$31</c:f>
              <c:numCache>
                <c:formatCode>#,##0</c:formatCode>
                <c:ptCount val="4"/>
                <c:pt idx="0">
                  <c:v>933</c:v>
                </c:pt>
                <c:pt idx="1">
                  <c:v>265</c:v>
                </c:pt>
                <c:pt idx="2">
                  <c:v>73.832630899999998</c:v>
                </c:pt>
                <c:pt idx="3">
                  <c:v>31.312380999999998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741-4316-B220-E1DACD1027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79061632"/>
        <c:axId val="479058680"/>
      </c:barChart>
      <c:catAx>
        <c:axId val="479061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ianne" panose="02000000000000000000" pitchFamily="50" charset="0"/>
                <a:ea typeface="+mn-ea"/>
                <a:cs typeface="+mn-cs"/>
              </a:defRPr>
            </a:pPr>
            <a:endParaRPr lang="fr-FR"/>
          </a:p>
        </c:txPr>
        <c:crossAx val="479058680"/>
        <c:crosses val="autoZero"/>
        <c:auto val="1"/>
        <c:lblAlgn val="ctr"/>
        <c:lblOffset val="100"/>
        <c:noMultiLvlLbl val="0"/>
      </c:catAx>
      <c:valAx>
        <c:axId val="4790586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ianne" panose="02000000000000000000" pitchFamily="50" charset="0"/>
                <a:ea typeface="+mn-ea"/>
                <a:cs typeface="+mn-cs"/>
              </a:defRPr>
            </a:pPr>
            <a:endParaRPr lang="fr-FR"/>
          </a:p>
        </c:txPr>
        <c:crossAx val="4790616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ianne" panose="02000000000000000000" pitchFamily="50" charset="0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4544792221257039E-2"/>
          <c:y val="5.6244830438378829E-2"/>
          <c:w val="0.90944097290329817"/>
          <c:h val="0.70447106022417172"/>
        </c:manualLayout>
      </c:layout>
      <c:lineChart>
        <c:grouping val="standard"/>
        <c:varyColors val="0"/>
        <c:ser>
          <c:idx val="0"/>
          <c:order val="0"/>
          <c:tx>
            <c:strRef>
              <c:f>Indicateurs_eco!$B$46</c:f>
              <c:strCache>
                <c:ptCount val="1"/>
                <c:pt idx="0">
                  <c:v>Ensemble des exploitations</c:v>
                </c:pt>
              </c:strCache>
            </c:strRef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rgbClr val="7030A0"/>
                </a:solidFill>
              </a:ln>
              <a:effectLst/>
            </c:spPr>
          </c:marker>
          <c:dLbls>
            <c:dLbl>
              <c:idx val="19"/>
              <c:layout>
                <c:manualLayout>
                  <c:x val="-1.0546669010370891E-2"/>
                  <c:y val="4.052369077306733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748-47EB-8651-D2236E32F3B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rgbClr val="7030A0"/>
                    </a:solidFill>
                    <a:latin typeface="Marianne" panose="02000000000000000000" pitchFamily="50" charset="0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Indicateurs_eco!$A$47:$A$69</c15:sqref>
                  </c15:fullRef>
                </c:ext>
              </c:extLst>
              <c:f>Indicateurs_eco!$A$50:$A$69</c:f>
              <c:numCache>
                <c:formatCode>General</c:formatCode>
                <c:ptCount val="20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  <c:pt idx="12">
                  <c:v>2017</c:v>
                </c:pt>
                <c:pt idx="13">
                  <c:v>2018</c:v>
                </c:pt>
                <c:pt idx="14">
                  <c:v>2019</c:v>
                </c:pt>
                <c:pt idx="15">
                  <c:v>2020</c:v>
                </c:pt>
                <c:pt idx="16">
                  <c:v>2021</c:v>
                </c:pt>
                <c:pt idx="17">
                  <c:v>2022</c:v>
                </c:pt>
                <c:pt idx="18">
                  <c:v>2023</c:v>
                </c:pt>
                <c:pt idx="19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Indicateurs_eco!$B$47:$B$69</c15:sqref>
                  </c15:fullRef>
                </c:ext>
              </c:extLst>
              <c:f>Indicateurs_eco!$B$50:$B$69</c:f>
              <c:numCache>
                <c:formatCode>0</c:formatCode>
                <c:ptCount val="20"/>
                <c:pt idx="0">
                  <c:v>48.521021702817748</c:v>
                </c:pt>
                <c:pt idx="1">
                  <c:v>58.137219983732372</c:v>
                </c:pt>
                <c:pt idx="2">
                  <c:v>60.407302961751526</c:v>
                </c:pt>
                <c:pt idx="3">
                  <c:v>54.381637542080071</c:v>
                </c:pt>
                <c:pt idx="4">
                  <c:v>37.733911726052717</c:v>
                </c:pt>
                <c:pt idx="5">
                  <c:v>64.125916947428493</c:v>
                </c:pt>
                <c:pt idx="6">
                  <c:v>71.004679073428065</c:v>
                </c:pt>
                <c:pt idx="7">
                  <c:v>69.102391166454581</c:v>
                </c:pt>
                <c:pt idx="8">
                  <c:v>65.900142279144774</c:v>
                </c:pt>
                <c:pt idx="9">
                  <c:v>63.527950249674213</c:v>
                </c:pt>
                <c:pt idx="10">
                  <c:v>60.342396818726002</c:v>
                </c:pt>
                <c:pt idx="11">
                  <c:v>46.416988888917345</c:v>
                </c:pt>
                <c:pt idx="12">
                  <c:v>60.252988362854317</c:v>
                </c:pt>
                <c:pt idx="13">
                  <c:v>60.105284560060667</c:v>
                </c:pt>
                <c:pt idx="14">
                  <c:v>65.295624329381823</c:v>
                </c:pt>
                <c:pt idx="15">
                  <c:v>57.274253979047963</c:v>
                </c:pt>
                <c:pt idx="16">
                  <c:v>77.546292288274472</c:v>
                </c:pt>
                <c:pt idx="17">
                  <c:v>93.100448004899135</c:v>
                </c:pt>
                <c:pt idx="18">
                  <c:v>76.819999999999993</c:v>
                </c:pt>
                <c:pt idx="19">
                  <c:v>83.07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748-47EB-8651-D2236E32F3BB}"/>
            </c:ext>
          </c:extLst>
        </c:ser>
        <c:ser>
          <c:idx val="4"/>
          <c:order val="3"/>
          <c:tx>
            <c:strRef>
              <c:f>Indicateurs_eco!$E$46</c:f>
              <c:strCache>
                <c:ptCount val="1"/>
                <c:pt idx="0">
                  <c:v>Bovins lait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dLbls>
            <c:dLbl>
              <c:idx val="19"/>
              <c:layout>
                <c:manualLayout>
                  <c:x val="0"/>
                  <c:y val="6.234413965087282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748-47EB-8651-D2236E32F3B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rgbClr val="0070C0"/>
                    </a:solidFill>
                    <a:latin typeface="Marianne" panose="02000000000000000000" pitchFamily="50" charset="0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Indicateurs_eco!$A$47:$A$69</c15:sqref>
                  </c15:fullRef>
                </c:ext>
              </c:extLst>
              <c:f>Indicateurs_eco!$A$50:$A$69</c:f>
              <c:numCache>
                <c:formatCode>General</c:formatCode>
                <c:ptCount val="20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  <c:pt idx="12">
                  <c:v>2017</c:v>
                </c:pt>
                <c:pt idx="13">
                  <c:v>2018</c:v>
                </c:pt>
                <c:pt idx="14">
                  <c:v>2019</c:v>
                </c:pt>
                <c:pt idx="15">
                  <c:v>2020</c:v>
                </c:pt>
                <c:pt idx="16">
                  <c:v>2021</c:v>
                </c:pt>
                <c:pt idx="17">
                  <c:v>2022</c:v>
                </c:pt>
                <c:pt idx="18">
                  <c:v>2023</c:v>
                </c:pt>
                <c:pt idx="19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Indicateurs_eco!$E$47:$E$69</c15:sqref>
                  </c15:fullRef>
                </c:ext>
              </c:extLst>
              <c:f>Indicateurs_eco!$E$50:$E$69</c:f>
              <c:numCache>
                <c:formatCode>0</c:formatCode>
                <c:ptCount val="20"/>
                <c:pt idx="0">
                  <c:v>46.966820029208044</c:v>
                </c:pt>
                <c:pt idx="1">
                  <c:v>50.58978645837837</c:v>
                </c:pt>
                <c:pt idx="2">
                  <c:v>56.942419379206264</c:v>
                </c:pt>
                <c:pt idx="3">
                  <c:v>55.957530231311047</c:v>
                </c:pt>
                <c:pt idx="4">
                  <c:v>35.94756620121457</c:v>
                </c:pt>
                <c:pt idx="5">
                  <c:v>58.446744485577881</c:v>
                </c:pt>
                <c:pt idx="6">
                  <c:v>63.566956178754189</c:v>
                </c:pt>
                <c:pt idx="7">
                  <c:v>57.95800632839714</c:v>
                </c:pt>
                <c:pt idx="8">
                  <c:v>62.238280932382025</c:v>
                </c:pt>
                <c:pt idx="9">
                  <c:v>57.424485229380721</c:v>
                </c:pt>
                <c:pt idx="10">
                  <c:v>53.581245827928925</c:v>
                </c:pt>
                <c:pt idx="11">
                  <c:v>44.612481267916394</c:v>
                </c:pt>
                <c:pt idx="12">
                  <c:v>56.069265910081711</c:v>
                </c:pt>
                <c:pt idx="13">
                  <c:v>53.211522496674533</c:v>
                </c:pt>
                <c:pt idx="14">
                  <c:v>61.426261952997201</c:v>
                </c:pt>
                <c:pt idx="15">
                  <c:v>59.719581533112311</c:v>
                </c:pt>
                <c:pt idx="16">
                  <c:v>74.128068940609396</c:v>
                </c:pt>
                <c:pt idx="17">
                  <c:v>92.60953697708112</c:v>
                </c:pt>
                <c:pt idx="18">
                  <c:v>83.67</c:v>
                </c:pt>
                <c:pt idx="19">
                  <c:v>89.65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A-7748-47EB-8651-D2236E32F3BB}"/>
            </c:ext>
          </c:extLst>
        </c:ser>
        <c:ser>
          <c:idx val="5"/>
          <c:order val="4"/>
          <c:tx>
            <c:strRef>
              <c:f>Indicateurs_eco!$F$46</c:f>
              <c:strCache>
                <c:ptCount val="1"/>
                <c:pt idx="0">
                  <c:v>Bovins viande</c:v>
                </c:pt>
              </c:strCache>
            </c:strRef>
          </c:tx>
          <c:spPr>
            <a:ln w="28575" cap="rnd">
              <a:solidFill>
                <a:schemeClr val="accent2">
                  <a:lumMod val="75000"/>
                </a:schemeClr>
              </a:solidFill>
              <a:prstDash val="dash"/>
              <a:round/>
            </a:ln>
            <a:effectLst/>
          </c:spPr>
          <c:marker>
            <c:symbol val="none"/>
          </c:marker>
          <c:dLbls>
            <c:dLbl>
              <c:idx val="19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7748-47EB-8651-D2236E32F3BB}"/>
                </c:ext>
              </c:extLst>
            </c:dLbl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2"/>
                    </a:solidFill>
                    <a:latin typeface="Marianne" panose="02000000000000000000" pitchFamily="50" charset="0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Indicateurs_eco!$A$47:$A$69</c15:sqref>
                  </c15:fullRef>
                </c:ext>
              </c:extLst>
              <c:f>Indicateurs_eco!$A$50:$A$69</c:f>
              <c:numCache>
                <c:formatCode>General</c:formatCode>
                <c:ptCount val="20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  <c:pt idx="12">
                  <c:v>2017</c:v>
                </c:pt>
                <c:pt idx="13">
                  <c:v>2018</c:v>
                </c:pt>
                <c:pt idx="14">
                  <c:v>2019</c:v>
                </c:pt>
                <c:pt idx="15">
                  <c:v>2020</c:v>
                </c:pt>
                <c:pt idx="16">
                  <c:v>2021</c:v>
                </c:pt>
                <c:pt idx="17">
                  <c:v>2022</c:v>
                </c:pt>
                <c:pt idx="18">
                  <c:v>2023</c:v>
                </c:pt>
                <c:pt idx="19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Indicateurs_eco!$F$47:$F$69</c15:sqref>
                  </c15:fullRef>
                </c:ext>
              </c:extLst>
              <c:f>Indicateurs_eco!$F$50:$F$69</c:f>
              <c:numCache>
                <c:formatCode>0</c:formatCode>
                <c:ptCount val="20"/>
                <c:pt idx="0">
                  <c:v>40.523206674286193</c:v>
                </c:pt>
                <c:pt idx="1">
                  <c:v>44.093686029513933</c:v>
                </c:pt>
                <c:pt idx="2">
                  <c:v>43.291483602760344</c:v>
                </c:pt>
                <c:pt idx="3">
                  <c:v>32.09193890992352</c:v>
                </c:pt>
                <c:pt idx="4">
                  <c:v>33.385376668549043</c:v>
                </c:pt>
                <c:pt idx="5">
                  <c:v>31.750030351513114</c:v>
                </c:pt>
                <c:pt idx="6">
                  <c:v>34.292519669045191</c:v>
                </c:pt>
                <c:pt idx="7">
                  <c:v>35.191264678844568</c:v>
                </c:pt>
                <c:pt idx="8">
                  <c:v>36.440352512868905</c:v>
                </c:pt>
                <c:pt idx="9">
                  <c:v>34.436919178498897</c:v>
                </c:pt>
                <c:pt idx="10">
                  <c:v>46.025115401324875</c:v>
                </c:pt>
                <c:pt idx="11">
                  <c:v>40.313129032275434</c:v>
                </c:pt>
                <c:pt idx="12">
                  <c:v>29.115554208197896</c:v>
                </c:pt>
                <c:pt idx="13">
                  <c:v>19.979222763381223</c:v>
                </c:pt>
                <c:pt idx="14">
                  <c:v>23.075157606691427</c:v>
                </c:pt>
                <c:pt idx="15">
                  <c:v>26.204507745424987</c:v>
                </c:pt>
                <c:pt idx="16">
                  <c:v>24.619405270911326</c:v>
                </c:pt>
                <c:pt idx="17">
                  <c:v>28.730324730882767</c:v>
                </c:pt>
                <c:pt idx="18">
                  <c:v>32.380000000000003</c:v>
                </c:pt>
                <c:pt idx="19">
                  <c:v>36.65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C-7748-47EB-8651-D2236E32F3BB}"/>
            </c:ext>
          </c:extLst>
        </c:ser>
        <c:ser>
          <c:idx val="6"/>
          <c:order val="5"/>
          <c:tx>
            <c:strRef>
              <c:f>Indicateurs_eco!$G$46</c:f>
              <c:strCache>
                <c:ptCount val="1"/>
                <c:pt idx="0">
                  <c:v>Bovins mixte</c:v>
                </c:pt>
              </c:strCache>
            </c:strRef>
          </c:tx>
          <c:spPr>
            <a:ln w="28575" cap="rnd">
              <a:solidFill>
                <a:schemeClr val="accent4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dLbls>
            <c:dLbl>
              <c:idx val="19"/>
              <c:layout>
                <c:manualLayout>
                  <c:x val="-2.1093338020741783E-2"/>
                  <c:y val="-3.74064837905237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7748-47EB-8651-D2236E32F3B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4"/>
                    </a:solidFill>
                    <a:latin typeface="Marianne" panose="02000000000000000000" pitchFamily="50" charset="0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Indicateurs_eco!$A$47:$A$69</c15:sqref>
                  </c15:fullRef>
                </c:ext>
              </c:extLst>
              <c:f>Indicateurs_eco!$A$50:$A$69</c:f>
              <c:numCache>
                <c:formatCode>General</c:formatCode>
                <c:ptCount val="20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  <c:pt idx="12">
                  <c:v>2017</c:v>
                </c:pt>
                <c:pt idx="13">
                  <c:v>2018</c:v>
                </c:pt>
                <c:pt idx="14">
                  <c:v>2019</c:v>
                </c:pt>
                <c:pt idx="15">
                  <c:v>2020</c:v>
                </c:pt>
                <c:pt idx="16">
                  <c:v>2021</c:v>
                </c:pt>
                <c:pt idx="17">
                  <c:v>2022</c:v>
                </c:pt>
                <c:pt idx="18">
                  <c:v>2023</c:v>
                </c:pt>
                <c:pt idx="19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Indicateurs_eco!$G$47:$G$69</c15:sqref>
                  </c15:fullRef>
                </c:ext>
              </c:extLst>
              <c:f>Indicateurs_eco!$G$50:$G$69</c:f>
              <c:numCache>
                <c:formatCode>0</c:formatCode>
                <c:ptCount val="20"/>
                <c:pt idx="0">
                  <c:v>51.331166390689745</c:v>
                </c:pt>
                <c:pt idx="1">
                  <c:v>53.783334273185261</c:v>
                </c:pt>
                <c:pt idx="2">
                  <c:v>63.490334090099864</c:v>
                </c:pt>
                <c:pt idx="3">
                  <c:v>54.366975380272109</c:v>
                </c:pt>
                <c:pt idx="4">
                  <c:v>33.838908150595955</c:v>
                </c:pt>
                <c:pt idx="5">
                  <c:v>55.300236241304432</c:v>
                </c:pt>
                <c:pt idx="6">
                  <c:v>65.65843353420685</c:v>
                </c:pt>
                <c:pt idx="7">
                  <c:v>57.8236856975441</c:v>
                </c:pt>
                <c:pt idx="8">
                  <c:v>55.837127787330523</c:v>
                </c:pt>
                <c:pt idx="9">
                  <c:v>54.227597715856369</c:v>
                </c:pt>
                <c:pt idx="10">
                  <c:v>51.713622337267822</c:v>
                </c:pt>
                <c:pt idx="11">
                  <c:v>33.465699496904335</c:v>
                </c:pt>
                <c:pt idx="12">
                  <c:v>59.681421538832204</c:v>
                </c:pt>
                <c:pt idx="13">
                  <c:v>47.12926643194465</c:v>
                </c:pt>
                <c:pt idx="14">
                  <c:v>51.974595996254564</c:v>
                </c:pt>
                <c:pt idx="15">
                  <c:v>54.209531151521901</c:v>
                </c:pt>
                <c:pt idx="16">
                  <c:v>88.420621462292672</c:v>
                </c:pt>
                <c:pt idx="17">
                  <c:v>119.0643149456003</c:v>
                </c:pt>
                <c:pt idx="18">
                  <c:v>93.12</c:v>
                </c:pt>
                <c:pt idx="19">
                  <c:v>91.47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7748-47EB-8651-D2236E32F3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43002592"/>
        <c:axId val="1743004672"/>
        <c:extLst>
          <c:ext xmlns:c15="http://schemas.microsoft.com/office/drawing/2012/chart" uri="{02D57815-91ED-43cb-92C2-25804820EDAC}">
            <c15:filteredLineSeries>
              <c15:ser>
                <c:idx val="2"/>
                <c:order val="1"/>
                <c:tx>
                  <c:strRef>
                    <c:extLst>
                      <c:ext uri="{02D57815-91ED-43cb-92C2-25804820EDAC}">
                        <c15:formulaRef>
                          <c15:sqref>Indicateurs_eco!$C$46</c15:sqref>
                        </c15:formulaRef>
                      </c:ext>
                    </c:extLst>
                    <c:strCache>
                      <c:ptCount val="1"/>
                      <c:pt idx="0">
                        <c:v>Céréales et oléoprotéagineux</c:v>
                      </c:pt>
                    </c:strCache>
                  </c:strRef>
                </c:tx>
                <c:spPr>
                  <a:ln w="28575" cap="rnd">
                    <a:solidFill>
                      <a:schemeClr val="accent2">
                        <a:lumMod val="60000"/>
                        <a:lumOff val="40000"/>
                      </a:schemeClr>
                    </a:solidFill>
                    <a:prstDash val="solid"/>
                    <a:round/>
                  </a:ln>
                  <a:effectLst/>
                </c:spPr>
                <c:marker>
                  <c:symbol val="none"/>
                </c:marker>
                <c:dLbls>
                  <c:dLbl>
                    <c:idx val="19"/>
                    <c:layout>
                      <c:manualLayout>
                        <c:x val="-9.5655639697090466E-3"/>
                        <c:y val="3.8922155688622756E-2"/>
                      </c:manualLayout>
                    </c:layout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ellipsis" vert="horz" wrap="square" lIns="38100" tIns="19050" rIns="38100" bIns="19050" anchor="ctr" anchorCtr="1">
                        <a:spAutoFit/>
                      </a:bodyPr>
                      <a:lstStyle/>
                      <a:p>
                        <a:pPr>
                          <a:defRPr sz="900" b="1" i="0" u="none" strike="noStrike" kern="1200" baseline="0">
                            <a:solidFill>
                              <a:schemeClr val="accent2">
                                <a:lumMod val="60000"/>
                                <a:lumOff val="40000"/>
                              </a:schemeClr>
                            </a:solidFill>
                            <a:latin typeface="Marianne" panose="02000000000000000000" pitchFamily="50" charset="0"/>
                            <a:ea typeface="+mn-ea"/>
                            <a:cs typeface="+mn-cs"/>
                          </a:defRPr>
                        </a:pPr>
                        <a:endParaRPr lang="fr-FR"/>
                      </a:p>
                    </c:txPr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4-7748-47EB-8651-D2236E32F3BB}"/>
                      </c:ext>
                    </c:extLst>
                  </c:dLbl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fr-FR"/>
                    </a:p>
                  </c:txPr>
                  <c:showLegendKey val="0"/>
                  <c:showVal val="0"/>
                  <c:showCatName val="0"/>
                  <c:showSerName val="0"/>
                  <c:showPercent val="0"/>
                  <c:showBubbleSize val="0"/>
                  <c:extLst>
                    <c:ext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numRef>
                    <c:extLst>
                      <c:ext uri="{02D57815-91ED-43cb-92C2-25804820EDAC}">
                        <c15:fullRef>
                          <c15:sqref>Indicateurs_eco!$A$47:$A$69</c15:sqref>
                        </c15:fullRef>
                        <c15:formulaRef>
                          <c15:sqref>Indicateurs_eco!$A$50:$A$69</c15:sqref>
                        </c15:formulaRef>
                      </c:ext>
                    </c:extLst>
                    <c:numCache>
                      <c:formatCode>General</c:formatCode>
                      <c:ptCount val="20"/>
                      <c:pt idx="0">
                        <c:v>2005</c:v>
                      </c:pt>
                      <c:pt idx="1">
                        <c:v>2006</c:v>
                      </c:pt>
                      <c:pt idx="2">
                        <c:v>2007</c:v>
                      </c:pt>
                      <c:pt idx="3">
                        <c:v>2008</c:v>
                      </c:pt>
                      <c:pt idx="4">
                        <c:v>2009</c:v>
                      </c:pt>
                      <c:pt idx="5">
                        <c:v>2010</c:v>
                      </c:pt>
                      <c:pt idx="6">
                        <c:v>2011</c:v>
                      </c:pt>
                      <c:pt idx="7">
                        <c:v>2012</c:v>
                      </c:pt>
                      <c:pt idx="8">
                        <c:v>2013</c:v>
                      </c:pt>
                      <c:pt idx="9">
                        <c:v>2014</c:v>
                      </c:pt>
                      <c:pt idx="10">
                        <c:v>2015</c:v>
                      </c:pt>
                      <c:pt idx="11">
                        <c:v>2016</c:v>
                      </c:pt>
                      <c:pt idx="12">
                        <c:v>2017</c:v>
                      </c:pt>
                      <c:pt idx="13">
                        <c:v>2018</c:v>
                      </c:pt>
                      <c:pt idx="14">
                        <c:v>2019</c:v>
                      </c:pt>
                      <c:pt idx="15">
                        <c:v>2020</c:v>
                      </c:pt>
                      <c:pt idx="16">
                        <c:v>2021</c:v>
                      </c:pt>
                      <c:pt idx="17">
                        <c:v>2022</c:v>
                      </c:pt>
                      <c:pt idx="18">
                        <c:v>2023</c:v>
                      </c:pt>
                      <c:pt idx="19">
                        <c:v>2024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ullRef>
                          <c15:sqref>Indicateurs_eco!$C$47:$C$69</c15:sqref>
                        </c15:fullRef>
                        <c15:formulaRef>
                          <c15:sqref>Indicateurs_eco!$C$50:$C$69</c15:sqref>
                        </c15:formulaRef>
                      </c:ext>
                    </c:extLst>
                    <c:numCache>
                      <c:formatCode>0</c:formatCode>
                      <c:ptCount val="20"/>
                      <c:pt idx="0">
                        <c:v>42.294840662567914</c:v>
                      </c:pt>
                      <c:pt idx="1">
                        <c:v>56.721700635271773</c:v>
                      </c:pt>
                      <c:pt idx="2">
                        <c:v>77.800512649176213</c:v>
                      </c:pt>
                      <c:pt idx="3">
                        <c:v>58.456202018678155</c:v>
                      </c:pt>
                      <c:pt idx="4">
                        <c:v>37.148554603789478</c:v>
                      </c:pt>
                      <c:pt idx="5">
                        <c:v>87.480595363826865</c:v>
                      </c:pt>
                      <c:pt idx="6">
                        <c:v>93.397541041298155</c:v>
                      </c:pt>
                      <c:pt idx="7">
                        <c:v>94.667136825142649</c:v>
                      </c:pt>
                      <c:pt idx="8">
                        <c:v>62.346952849280349</c:v>
                      </c:pt>
                      <c:pt idx="9">
                        <c:v>54.951557618192332</c:v>
                      </c:pt>
                      <c:pt idx="10">
                        <c:v>58.39270508805923</c:v>
                      </c:pt>
                      <c:pt idx="11">
                        <c:v>37.37989653682672</c:v>
                      </c:pt>
                      <c:pt idx="12">
                        <c:v>45.595618076073436</c:v>
                      </c:pt>
                      <c:pt idx="13">
                        <c:v>47.95323597883128</c:v>
                      </c:pt>
                      <c:pt idx="14">
                        <c:v>52.570942103645677</c:v>
                      </c:pt>
                      <c:pt idx="15">
                        <c:v>42.318169253943175</c:v>
                      </c:pt>
                      <c:pt idx="16">
                        <c:v>91.518376554071381</c:v>
                      </c:pt>
                      <c:pt idx="17">
                        <c:v>81.551445994134866</c:v>
                      </c:pt>
                      <c:pt idx="18">
                        <c:v>27.91</c:v>
                      </c:pt>
                      <c:pt idx="19">
                        <c:v>33.54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5-7748-47EB-8651-D2236E32F3BB}"/>
                  </c:ext>
                </c:extLst>
              </c15:ser>
            </c15:filteredLineSeries>
            <c15:filteredLineSeries>
              <c15:ser>
                <c:idx val="3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Indicateurs_eco!$D$46</c15:sqref>
                        </c15:formulaRef>
                      </c:ext>
                    </c:extLst>
                    <c:strCache>
                      <c:ptCount val="1"/>
                      <c:pt idx="0">
                        <c:v>Autres grandes cultures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none"/>
                </c:marker>
                <c:dLbls>
                  <c:dLbl>
                    <c:idx val="19"/>
                    <c:layout>
                      <c:manualLayout>
                        <c:x val="-8.9007565643078358E-3"/>
                        <c:y val="-4.6280991735537222E-2"/>
                      </c:manualLayout>
                    </c:layout>
                    <c:spPr>
                      <a:solidFill>
                        <a:sysClr val="window" lastClr="FFFFFF"/>
                      </a:solidFill>
                      <a:ln>
                        <a:noFill/>
                      </a:ln>
                      <a:effectLst/>
                    </c:spPr>
                    <c:txPr>
                      <a:bodyPr rot="0" spcFirstLastPara="1" vertOverflow="ellipsis" vert="horz" wrap="square" lIns="38100" tIns="19050" rIns="38100" bIns="19050" anchor="ctr" anchorCtr="1">
                        <a:spAutoFit/>
                      </a:bodyPr>
                      <a:lstStyle/>
                      <a:p>
                        <a:pPr>
                          <a:defRPr sz="900" b="1" i="0" u="none" strike="noStrike" kern="1200" baseline="0">
                            <a:solidFill>
                              <a:schemeClr val="bg2">
                                <a:lumMod val="50000"/>
                              </a:schemeClr>
                            </a:solidFill>
                            <a:latin typeface="Marianne" panose="02000000000000000000" pitchFamily="50" charset="0"/>
                            <a:ea typeface="+mn-ea"/>
                            <a:cs typeface="+mn-cs"/>
                          </a:defRPr>
                        </a:pPr>
                        <a:endParaRPr lang="fr-FR"/>
                      </a:p>
                    </c:txPr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/>
                      <c:ext xmlns:c16="http://schemas.microsoft.com/office/drawing/2014/chart" uri="{C3380CC4-5D6E-409C-BE32-E72D297353CC}">
                        <c16:uniqueId val="{00000000-1FEF-432F-9CA4-4EFD8AFB7FF6}"/>
                      </c:ext>
                    </c:extLst>
                  </c:dLbl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fr-FR"/>
                    </a:p>
                  </c:txPr>
                  <c:showLegendKey val="0"/>
                  <c:showVal val="0"/>
                  <c:showCatName val="0"/>
                  <c:showSerName val="0"/>
                  <c:showPercent val="0"/>
                  <c:showBubbleSize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numRef>
                    <c:extLst>
                      <c:ext xmlns:c15="http://schemas.microsoft.com/office/drawing/2012/chart" uri="{02D57815-91ED-43cb-92C2-25804820EDAC}">
                        <c15:fullRef>
                          <c15:sqref>Indicateurs_eco!$A$47:$A$69</c15:sqref>
                        </c15:fullRef>
                        <c15:formulaRef>
                          <c15:sqref>Indicateurs_eco!$A$50:$A$69</c15:sqref>
                        </c15:formulaRef>
                      </c:ext>
                    </c:extLst>
                    <c:numCache>
                      <c:formatCode>General</c:formatCode>
                      <c:ptCount val="20"/>
                      <c:pt idx="0">
                        <c:v>2005</c:v>
                      </c:pt>
                      <c:pt idx="1">
                        <c:v>2006</c:v>
                      </c:pt>
                      <c:pt idx="2">
                        <c:v>2007</c:v>
                      </c:pt>
                      <c:pt idx="3">
                        <c:v>2008</c:v>
                      </c:pt>
                      <c:pt idx="4">
                        <c:v>2009</c:v>
                      </c:pt>
                      <c:pt idx="5">
                        <c:v>2010</c:v>
                      </c:pt>
                      <c:pt idx="6">
                        <c:v>2011</c:v>
                      </c:pt>
                      <c:pt idx="7">
                        <c:v>2012</c:v>
                      </c:pt>
                      <c:pt idx="8">
                        <c:v>2013</c:v>
                      </c:pt>
                      <c:pt idx="9">
                        <c:v>2014</c:v>
                      </c:pt>
                      <c:pt idx="10">
                        <c:v>2015</c:v>
                      </c:pt>
                      <c:pt idx="11">
                        <c:v>2016</c:v>
                      </c:pt>
                      <c:pt idx="12">
                        <c:v>2017</c:v>
                      </c:pt>
                      <c:pt idx="13">
                        <c:v>2018</c:v>
                      </c:pt>
                      <c:pt idx="14">
                        <c:v>2019</c:v>
                      </c:pt>
                      <c:pt idx="15">
                        <c:v>2020</c:v>
                      </c:pt>
                      <c:pt idx="16">
                        <c:v>2021</c:v>
                      </c:pt>
                      <c:pt idx="17">
                        <c:v>2022</c:v>
                      </c:pt>
                      <c:pt idx="18">
                        <c:v>2023</c:v>
                      </c:pt>
                      <c:pt idx="19">
                        <c:v>2024</c:v>
                      </c:pt>
                    </c:numCache>
                  </c:num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Indicateurs_eco!$D$47:$D$69</c15:sqref>
                        </c15:fullRef>
                        <c15:formulaRef>
                          <c15:sqref>Indicateurs_eco!$D$50:$D$69</c15:sqref>
                        </c15:formulaRef>
                      </c:ext>
                    </c:extLst>
                    <c:numCache>
                      <c:formatCode>0</c:formatCode>
                      <c:ptCount val="20"/>
                      <c:pt idx="0">
                        <c:v>67.299760395275953</c:v>
                      </c:pt>
                      <c:pt idx="1">
                        <c:v>95.983910645998321</c:v>
                      </c:pt>
                      <c:pt idx="2">
                        <c:v>100.05586768746905</c:v>
                      </c:pt>
                      <c:pt idx="3">
                        <c:v>85.729253561986368</c:v>
                      </c:pt>
                      <c:pt idx="4">
                        <c:v>60.482737903199791</c:v>
                      </c:pt>
                      <c:pt idx="5">
                        <c:v>132.60486967022641</c:v>
                      </c:pt>
                      <c:pt idx="6">
                        <c:v>111.76366321097585</c:v>
                      </c:pt>
                      <c:pt idx="7">
                        <c:v>131.10893515940313</c:v>
                      </c:pt>
                      <c:pt idx="8">
                        <c:v>120.5933523156604</c:v>
                      </c:pt>
                      <c:pt idx="9">
                        <c:v>89.299134611027782</c:v>
                      </c:pt>
                      <c:pt idx="10">
                        <c:v>102.69846741786972</c:v>
                      </c:pt>
                      <c:pt idx="11">
                        <c:v>81.760497975305242</c:v>
                      </c:pt>
                      <c:pt idx="12">
                        <c:v>87.760393321345916</c:v>
                      </c:pt>
                      <c:pt idx="13">
                        <c:v>118.85238499451194</c:v>
                      </c:pt>
                      <c:pt idx="14">
                        <c:v>110.10419596567625</c:v>
                      </c:pt>
                      <c:pt idx="15">
                        <c:v>71.361943002239087</c:v>
                      </c:pt>
                      <c:pt idx="16">
                        <c:v>84.360393151244978</c:v>
                      </c:pt>
                      <c:pt idx="17">
                        <c:v>139.60719057554326</c:v>
                      </c:pt>
                      <c:pt idx="18">
                        <c:v>114.47</c:v>
                      </c:pt>
                      <c:pt idx="19">
                        <c:v>115.54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7748-47EB-8651-D2236E32F3BB}"/>
                  </c:ext>
                </c:extLst>
              </c15:ser>
            </c15:filteredLineSeries>
            <c15:filteredLineSeries>
              <c15:ser>
                <c:idx val="1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Indicateurs_eco!$H$46</c15:sqref>
                        </c15:formulaRef>
                      </c:ext>
                    </c:extLst>
                    <c:strCache>
                      <c:ptCount val="1"/>
                      <c:pt idx="0">
                        <c:v>Polyculture polyélevage</c:v>
                      </c:pt>
                    </c:strCache>
                  </c:strRef>
                </c:tx>
                <c:spPr>
                  <a:ln w="28575" cap="rnd">
                    <a:solidFill>
                      <a:schemeClr val="accent2"/>
                    </a:solidFill>
                    <a:round/>
                  </a:ln>
                  <a:effectLst/>
                </c:spPr>
                <c:marker>
                  <c:symbol val="square"/>
                  <c:size val="5"/>
                  <c:spPr>
                    <a:solidFill>
                      <a:schemeClr val="accent2"/>
                    </a:solidFill>
                    <a:ln w="9525">
                      <a:solidFill>
                        <a:schemeClr val="accent2"/>
                      </a:solidFill>
                    </a:ln>
                    <a:effectLst/>
                  </c:spPr>
                </c:marker>
                <c:dLbls>
                  <c:dLbl>
                    <c:idx val="19"/>
                    <c:layout>
                      <c:manualLayout>
                        <c:x val="0"/>
                        <c:y val="-2.9940119760478986E-2"/>
                      </c:manualLayout>
                    </c:layout>
                    <c:tx>
                      <c:rich>
                        <a:bodyPr/>
                        <a:lstStyle/>
                        <a:p>
                          <a:fld id="{3784E123-769E-4065-96DA-0FABFC777615}" type="VALUE">
                            <a:rPr lang="en-US" b="1">
                              <a:solidFill>
                                <a:schemeClr val="accent5">
                                  <a:lumMod val="75000"/>
                                </a:schemeClr>
                              </a:solidFill>
                              <a:latin typeface="Marianne" panose="02000000000000000000" pitchFamily="50" charset="0"/>
                            </a:rPr>
                            <a:pPr/>
                            <a:t>[VALEUR]</a:t>
                          </a:fld>
                          <a:endParaRPr lang="fr-FR"/>
                        </a:p>
                      </c:rich>
                    </c:tx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>
                        <c15:dlblFieldTable/>
                        <c15:showDataLabelsRange val="0"/>
                      </c:ext>
                      <c:ext xmlns:c16="http://schemas.microsoft.com/office/drawing/2014/chart" uri="{C3380CC4-5D6E-409C-BE32-E72D297353CC}">
                        <c16:uniqueId val="{00000001-1FEF-432F-9CA4-4EFD8AFB7FF6}"/>
                      </c:ext>
                    </c:extLst>
                  </c:dLbl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accent5">
                              <a:lumMod val="50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fr-FR"/>
                    </a:p>
                  </c:txPr>
                  <c:showLegendKey val="0"/>
                  <c:showVal val="0"/>
                  <c:showCatName val="0"/>
                  <c:showSerName val="0"/>
                  <c:showPercent val="0"/>
                  <c:showBubbleSize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numRef>
                    <c:extLst>
                      <c:ext xmlns:c15="http://schemas.microsoft.com/office/drawing/2012/chart" uri="{02D57815-91ED-43cb-92C2-25804820EDAC}">
                        <c15:fullRef>
                          <c15:sqref>Indicateurs_eco!$A$47:$A$69</c15:sqref>
                        </c15:fullRef>
                        <c15:formulaRef>
                          <c15:sqref>Indicateurs_eco!$A$50:$A$69</c15:sqref>
                        </c15:formulaRef>
                      </c:ext>
                    </c:extLst>
                    <c:numCache>
                      <c:formatCode>General</c:formatCode>
                      <c:ptCount val="20"/>
                      <c:pt idx="0">
                        <c:v>2005</c:v>
                      </c:pt>
                      <c:pt idx="1">
                        <c:v>2006</c:v>
                      </c:pt>
                      <c:pt idx="2">
                        <c:v>2007</c:v>
                      </c:pt>
                      <c:pt idx="3">
                        <c:v>2008</c:v>
                      </c:pt>
                      <c:pt idx="4">
                        <c:v>2009</c:v>
                      </c:pt>
                      <c:pt idx="5">
                        <c:v>2010</c:v>
                      </c:pt>
                      <c:pt idx="6">
                        <c:v>2011</c:v>
                      </c:pt>
                      <c:pt idx="7">
                        <c:v>2012</c:v>
                      </c:pt>
                      <c:pt idx="8">
                        <c:v>2013</c:v>
                      </c:pt>
                      <c:pt idx="9">
                        <c:v>2014</c:v>
                      </c:pt>
                      <c:pt idx="10">
                        <c:v>2015</c:v>
                      </c:pt>
                      <c:pt idx="11">
                        <c:v>2016</c:v>
                      </c:pt>
                      <c:pt idx="12">
                        <c:v>2017</c:v>
                      </c:pt>
                      <c:pt idx="13">
                        <c:v>2018</c:v>
                      </c:pt>
                      <c:pt idx="14">
                        <c:v>2019</c:v>
                      </c:pt>
                      <c:pt idx="15">
                        <c:v>2020</c:v>
                      </c:pt>
                      <c:pt idx="16">
                        <c:v>2021</c:v>
                      </c:pt>
                      <c:pt idx="17">
                        <c:v>2022</c:v>
                      </c:pt>
                      <c:pt idx="18">
                        <c:v>2023</c:v>
                      </c:pt>
                      <c:pt idx="19">
                        <c:v>2024</c:v>
                      </c:pt>
                    </c:numCache>
                  </c:num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Indicateurs_eco!$H$47:$H$69</c15:sqref>
                        </c15:fullRef>
                        <c15:formulaRef>
                          <c15:sqref>Indicateurs_eco!$H$50:$H$69</c15:sqref>
                        </c15:formulaRef>
                      </c:ext>
                    </c:extLst>
                    <c:numCache>
                      <c:formatCode>0</c:formatCode>
                      <c:ptCount val="20"/>
                      <c:pt idx="0">
                        <c:v>49.565049968746017</c:v>
                      </c:pt>
                      <c:pt idx="1">
                        <c:v>56.825513158619174</c:v>
                      </c:pt>
                      <c:pt idx="2">
                        <c:v>64.395854770941895</c:v>
                      </c:pt>
                      <c:pt idx="3">
                        <c:v>60.503183822221615</c:v>
                      </c:pt>
                      <c:pt idx="4">
                        <c:v>41.392376043547372</c:v>
                      </c:pt>
                      <c:pt idx="5">
                        <c:v>71.848845474725906</c:v>
                      </c:pt>
                      <c:pt idx="6">
                        <c:v>81.802209381256731</c:v>
                      </c:pt>
                      <c:pt idx="7">
                        <c:v>82.079276523989336</c:v>
                      </c:pt>
                      <c:pt idx="8">
                        <c:v>69.859993709114093</c:v>
                      </c:pt>
                      <c:pt idx="9">
                        <c:v>60.652424219662066</c:v>
                      </c:pt>
                      <c:pt idx="10">
                        <c:v>62.011414732017933</c:v>
                      </c:pt>
                      <c:pt idx="11">
                        <c:v>47.501369648567739</c:v>
                      </c:pt>
                      <c:pt idx="12">
                        <c:v>64.304332748337544</c:v>
                      </c:pt>
                      <c:pt idx="13">
                        <c:v>60.874522988000429</c:v>
                      </c:pt>
                      <c:pt idx="14">
                        <c:v>73.588995371835765</c:v>
                      </c:pt>
                      <c:pt idx="15">
                        <c:v>60.011986411153593</c:v>
                      </c:pt>
                      <c:pt idx="16">
                        <c:v>88.448594776354852</c:v>
                      </c:pt>
                      <c:pt idx="17">
                        <c:v>107.14033312786043</c:v>
                      </c:pt>
                      <c:pt idx="18">
                        <c:v>79.180000000000007</c:v>
                      </c:pt>
                      <c:pt idx="19">
                        <c:v>92.76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E-7748-47EB-8651-D2236E32F3BB}"/>
                  </c:ext>
                </c:extLst>
              </c15:ser>
            </c15:filteredLineSeries>
          </c:ext>
        </c:extLst>
      </c:lineChart>
      <c:catAx>
        <c:axId val="17430025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43004672"/>
        <c:crosses val="autoZero"/>
        <c:auto val="1"/>
        <c:lblAlgn val="ctr"/>
        <c:lblOffset val="100"/>
        <c:tickMarkSkip val="4"/>
        <c:noMultiLvlLbl val="0"/>
      </c:catAx>
      <c:valAx>
        <c:axId val="1743004672"/>
        <c:scaling>
          <c:orientation val="minMax"/>
          <c:min val="1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430025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17511788878385279"/>
          <c:y val="0.82496809158206841"/>
          <c:w val="0.68601763591293041"/>
          <c:h val="0.1730064602273842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'Prix '!$C$28</c:f>
              <c:strCache>
                <c:ptCount val="1"/>
                <c:pt idx="0">
                  <c:v>IPAMPA - Prix des aliments pour gros bovins - Normandie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dLbl>
              <c:idx val="20"/>
              <c:layout>
                <c:manualLayout>
                  <c:x val="-1.2991230919129588E-2"/>
                  <c:y val="4.770992366412207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31E5-405D-B8DD-4B04273B13D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1">
                        <a:lumMod val="75000"/>
                      </a:schemeClr>
                    </a:solidFill>
                    <a:latin typeface="Marianne" panose="02000000000000000000" pitchFamily="50" charset="0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'Prix '!$B$29:$B$49</c:f>
              <c:numCache>
                <c:formatCode>General</c:formatCode>
                <c:ptCount val="21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  <c:pt idx="12">
                  <c:v>2017</c:v>
                </c:pt>
                <c:pt idx="13">
                  <c:v>2018</c:v>
                </c:pt>
                <c:pt idx="14">
                  <c:v>2019</c:v>
                </c:pt>
                <c:pt idx="15">
                  <c:v>2020</c:v>
                </c:pt>
                <c:pt idx="16">
                  <c:v>2021</c:v>
                </c:pt>
                <c:pt idx="17">
                  <c:v>2022</c:v>
                </c:pt>
                <c:pt idx="18">
                  <c:v>2023</c:v>
                </c:pt>
                <c:pt idx="19">
                  <c:v>2024</c:v>
                </c:pt>
                <c:pt idx="20">
                  <c:v>2025</c:v>
                </c:pt>
              </c:numCache>
            </c:numRef>
          </c:cat>
          <c:val>
            <c:numRef>
              <c:f>'Prix '!$C$29:$C$49</c:f>
              <c:numCache>
                <c:formatCode>0</c:formatCode>
                <c:ptCount val="21"/>
                <c:pt idx="0">
                  <c:v>69.099999999999994</c:v>
                </c:pt>
                <c:pt idx="1">
                  <c:v>69.5</c:v>
                </c:pt>
                <c:pt idx="2">
                  <c:v>77.900000000000006</c:v>
                </c:pt>
                <c:pt idx="3">
                  <c:v>92.1</c:v>
                </c:pt>
                <c:pt idx="4">
                  <c:v>83.4</c:v>
                </c:pt>
                <c:pt idx="5">
                  <c:v>81.900000000000006</c:v>
                </c:pt>
                <c:pt idx="6">
                  <c:v>94.7</c:v>
                </c:pt>
                <c:pt idx="7">
                  <c:v>102.9</c:v>
                </c:pt>
                <c:pt idx="8">
                  <c:v>110.4</c:v>
                </c:pt>
                <c:pt idx="9">
                  <c:v>103.3</c:v>
                </c:pt>
                <c:pt idx="10">
                  <c:v>100.6</c:v>
                </c:pt>
                <c:pt idx="11">
                  <c:v>96</c:v>
                </c:pt>
                <c:pt idx="12">
                  <c:v>94.8</c:v>
                </c:pt>
                <c:pt idx="13">
                  <c:v>96.5</c:v>
                </c:pt>
                <c:pt idx="14">
                  <c:v>99.6</c:v>
                </c:pt>
                <c:pt idx="15">
                  <c:v>100</c:v>
                </c:pt>
                <c:pt idx="16">
                  <c:v>111.2</c:v>
                </c:pt>
                <c:pt idx="17">
                  <c:v>136.69999999999999</c:v>
                </c:pt>
                <c:pt idx="18">
                  <c:v>139.9</c:v>
                </c:pt>
                <c:pt idx="19">
                  <c:v>126.8</c:v>
                </c:pt>
                <c:pt idx="20">
                  <c:v>120.1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1E5-405D-B8DD-4B04273B13D7}"/>
            </c:ext>
          </c:extLst>
        </c:ser>
        <c:ser>
          <c:idx val="1"/>
          <c:order val="1"/>
          <c:tx>
            <c:strRef>
              <c:f>'Prix '!$D$28</c:f>
              <c:strCache>
                <c:ptCount val="1"/>
                <c:pt idx="0">
                  <c:v>IPPAP - Prix à la production des gros bovins - France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dLbls>
            <c:dLbl>
              <c:idx val="20"/>
              <c:layout>
                <c:manualLayout>
                  <c:x val="-1.948684637869438E-2"/>
                  <c:y val="-2.862595419847328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1E5-405D-B8DD-4B04273B13D7}"/>
                </c:ext>
              </c:extLst>
            </c:dLbl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2"/>
                    </a:solidFill>
                    <a:latin typeface="Marianne" panose="02000000000000000000" pitchFamily="50" charset="0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'Prix '!$B$29:$B$49</c:f>
              <c:numCache>
                <c:formatCode>General</c:formatCode>
                <c:ptCount val="21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  <c:pt idx="12">
                  <c:v>2017</c:v>
                </c:pt>
                <c:pt idx="13">
                  <c:v>2018</c:v>
                </c:pt>
                <c:pt idx="14">
                  <c:v>2019</c:v>
                </c:pt>
                <c:pt idx="15">
                  <c:v>2020</c:v>
                </c:pt>
                <c:pt idx="16">
                  <c:v>2021</c:v>
                </c:pt>
                <c:pt idx="17">
                  <c:v>2022</c:v>
                </c:pt>
                <c:pt idx="18">
                  <c:v>2023</c:v>
                </c:pt>
                <c:pt idx="19">
                  <c:v>2024</c:v>
                </c:pt>
                <c:pt idx="20">
                  <c:v>2025</c:v>
                </c:pt>
              </c:numCache>
            </c:numRef>
          </c:cat>
          <c:val>
            <c:numRef>
              <c:f>'Prix '!$D$29:$D$49</c:f>
              <c:numCache>
                <c:formatCode>0</c:formatCode>
                <c:ptCount val="21"/>
                <c:pt idx="0">
                  <c:v>87.3</c:v>
                </c:pt>
                <c:pt idx="1">
                  <c:v>91.2</c:v>
                </c:pt>
                <c:pt idx="2">
                  <c:v>86.9</c:v>
                </c:pt>
                <c:pt idx="3">
                  <c:v>88.5</c:v>
                </c:pt>
                <c:pt idx="4">
                  <c:v>85.3</c:v>
                </c:pt>
                <c:pt idx="5">
                  <c:v>86.5</c:v>
                </c:pt>
                <c:pt idx="6">
                  <c:v>92.7</c:v>
                </c:pt>
                <c:pt idx="7">
                  <c:v>105.8</c:v>
                </c:pt>
                <c:pt idx="8">
                  <c:v>111.5</c:v>
                </c:pt>
                <c:pt idx="9">
                  <c:v>104.6</c:v>
                </c:pt>
                <c:pt idx="10">
                  <c:v>103.3</c:v>
                </c:pt>
                <c:pt idx="11">
                  <c:v>97.8</c:v>
                </c:pt>
                <c:pt idx="12">
                  <c:v>101.8</c:v>
                </c:pt>
                <c:pt idx="13">
                  <c:v>101.3</c:v>
                </c:pt>
                <c:pt idx="14">
                  <c:v>101</c:v>
                </c:pt>
                <c:pt idx="15">
                  <c:v>100</c:v>
                </c:pt>
                <c:pt idx="16">
                  <c:v>106.8</c:v>
                </c:pt>
                <c:pt idx="17">
                  <c:v>137.80000000000001</c:v>
                </c:pt>
                <c:pt idx="18">
                  <c:v>143.4</c:v>
                </c:pt>
                <c:pt idx="19">
                  <c:v>144.1</c:v>
                </c:pt>
                <c:pt idx="20">
                  <c:v>182.8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1E5-405D-B8DD-4B04273B13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31787552"/>
        <c:axId val="2031790464"/>
      </c:lineChart>
      <c:catAx>
        <c:axId val="2031787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ianne" panose="02000000000000000000" pitchFamily="50" charset="0"/>
                <a:ea typeface="+mn-ea"/>
                <a:cs typeface="+mn-cs"/>
              </a:defRPr>
            </a:pPr>
            <a:endParaRPr lang="fr-FR"/>
          </a:p>
        </c:txPr>
        <c:crossAx val="2031790464"/>
        <c:crosses val="autoZero"/>
        <c:auto val="1"/>
        <c:lblAlgn val="ctr"/>
        <c:lblOffset val="100"/>
        <c:noMultiLvlLbl val="0"/>
      </c:catAx>
      <c:valAx>
        <c:axId val="2031790464"/>
        <c:scaling>
          <c:orientation val="minMax"/>
          <c:max val="190"/>
          <c:min val="6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ianne" panose="02000000000000000000" pitchFamily="50" charset="0"/>
                <a:ea typeface="+mn-ea"/>
                <a:cs typeface="+mn-cs"/>
              </a:defRPr>
            </a:pPr>
            <a:endParaRPr lang="fr-FR"/>
          </a:p>
        </c:txPr>
        <c:crossAx val="20317875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33617</xdr:rowOff>
    </xdr:from>
    <xdr:to>
      <xdr:col>2</xdr:col>
      <xdr:colOff>2007870</xdr:colOff>
      <xdr:row>8</xdr:row>
      <xdr:rowOff>191246</xdr:rowOff>
    </xdr:to>
    <xdr:sp macro="" textlink="">
      <xdr:nvSpPr>
        <xdr:cNvPr id="7169" name="AutoShape 1" descr="imap://edouard%2Epaillette%2Eagri%2E-%2Esrise%2Edraaf-normandie%2Eagri@amelie.s2.m2.e2.rie.gouv.fr:993/fetch%3EUID%3E/Boite%20partag%26AOk-e/srise.draaf-normandie.agri/%26AMk-l%26AOk-ments%20envoy%26AOk-s%3E245?part=1.2">
          <a:extLst>
            <a:ext uri="{FF2B5EF4-FFF2-40B4-BE49-F238E27FC236}">
              <a16:creationId xmlns:a16="http://schemas.microsoft.com/office/drawing/2014/main" id="{00000000-0008-0000-0000-0000011C0000}"/>
            </a:ext>
          </a:extLst>
        </xdr:cNvPr>
        <xdr:cNvSpPr>
          <a:spLocks noChangeAspect="1" noChangeArrowheads="1"/>
        </xdr:cNvSpPr>
      </xdr:nvSpPr>
      <xdr:spPr bwMode="auto">
        <a:xfrm>
          <a:off x="0" y="246529"/>
          <a:ext cx="5718922" cy="17402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20</xdr:row>
      <xdr:rowOff>0</xdr:rowOff>
    </xdr:from>
    <xdr:to>
      <xdr:col>16</xdr:col>
      <xdr:colOff>381000</xdr:colOff>
      <xdr:row>23</xdr:row>
      <xdr:rowOff>135516</xdr:rowOff>
    </xdr:to>
    <xdr:sp macro="" textlink="">
      <xdr:nvSpPr>
        <xdr:cNvPr id="7170" name="AutoShape 2" descr="imap://edouard%2Epaillette%2Eagri%2E-%2Esrise%2Edraaf-normandie%2Eagri@amelie.s2.m2.e2.rie.gouv.fr:993/fetch%3EUID%3E/Boite%20partag%26AOk-e/srise.draaf-normandie.agri/%26AMk-l%26AOk-ments%20envoy%26AOk-s%3E245?part=1.2">
          <a:extLst>
            <a:ext uri="{FF2B5EF4-FFF2-40B4-BE49-F238E27FC236}">
              <a16:creationId xmlns:a16="http://schemas.microsoft.com/office/drawing/2014/main" id="{00000000-0008-0000-0000-0000021C0000}"/>
            </a:ext>
          </a:extLst>
        </xdr:cNvPr>
        <xdr:cNvSpPr>
          <a:spLocks noChangeAspect="1" noChangeArrowheads="1"/>
        </xdr:cNvSpPr>
      </xdr:nvSpPr>
      <xdr:spPr bwMode="auto">
        <a:xfrm>
          <a:off x="14658975" y="1752600"/>
          <a:ext cx="5715000" cy="1714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1798595</xdr:colOff>
      <xdr:row>9</xdr:row>
      <xdr:rowOff>17489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676540" cy="20215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578596</xdr:colOff>
      <xdr:row>3</xdr:row>
      <xdr:rowOff>117288</xdr:rowOff>
    </xdr:from>
    <xdr:to>
      <xdr:col>1</xdr:col>
      <xdr:colOff>961091</xdr:colOff>
      <xdr:row>22</xdr:row>
      <xdr:rowOff>62006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758825</xdr:colOff>
      <xdr:row>4</xdr:row>
      <xdr:rowOff>9524</xdr:rowOff>
    </xdr:from>
    <xdr:to>
      <xdr:col>3</xdr:col>
      <xdr:colOff>600075</xdr:colOff>
      <xdr:row>23</xdr:row>
      <xdr:rowOff>142874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22224</xdr:colOff>
      <xdr:row>3</xdr:row>
      <xdr:rowOff>133350</xdr:rowOff>
    </xdr:from>
    <xdr:to>
      <xdr:col>14</xdr:col>
      <xdr:colOff>196850</xdr:colOff>
      <xdr:row>18</xdr:row>
      <xdr:rowOff>101600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3174</xdr:colOff>
      <xdr:row>3</xdr:row>
      <xdr:rowOff>44450</xdr:rowOff>
    </xdr:from>
    <xdr:to>
      <xdr:col>4</xdr:col>
      <xdr:colOff>857250</xdr:colOff>
      <xdr:row>20</xdr:row>
      <xdr:rowOff>152400</xdr:rowOff>
    </xdr:to>
    <xdr:graphicFrame macro="">
      <xdr:nvGraphicFramePr>
        <xdr:cNvPr id="4" name="Graphique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225425</xdr:colOff>
      <xdr:row>19</xdr:row>
      <xdr:rowOff>158750</xdr:rowOff>
    </xdr:from>
    <xdr:to>
      <xdr:col>6</xdr:col>
      <xdr:colOff>733425</xdr:colOff>
      <xdr:row>39</xdr:row>
      <xdr:rowOff>19050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3BC7CFB7-0496-409D-9EDE-39AB924FDD5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4</xdr:row>
      <xdr:rowOff>114300</xdr:rowOff>
    </xdr:from>
    <xdr:to>
      <xdr:col>7</xdr:col>
      <xdr:colOff>457200</xdr:colOff>
      <xdr:row>23</xdr:row>
      <xdr:rowOff>123825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5BF6D6F2-BB21-48BE-A5A5-915BDD4FE51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AP164"/>
  <sheetViews>
    <sheetView topLeftCell="A8" zoomScaleNormal="100" workbookViewId="0">
      <selection activeCell="D18" sqref="D18"/>
    </sheetView>
  </sheetViews>
  <sheetFormatPr baseColWidth="10" defaultColWidth="11.44140625" defaultRowHeight="15.6"/>
  <cols>
    <col min="1" max="1" width="30.5546875" style="1" customWidth="1"/>
    <col min="2" max="2" width="25" style="1" customWidth="1"/>
    <col min="3" max="3" width="84.6640625" style="7" customWidth="1"/>
    <col min="4" max="4" width="28.21875" style="84" customWidth="1"/>
    <col min="5" max="42" width="11.44140625" style="3"/>
    <col min="43" max="16384" width="11.44140625" style="1"/>
  </cols>
  <sheetData>
    <row r="1" spans="1:4" s="26" customFormat="1" ht="16.8">
      <c r="D1" s="83"/>
    </row>
    <row r="2" spans="1:4" s="26" customFormat="1" ht="16.8">
      <c r="D2" s="83"/>
    </row>
    <row r="3" spans="1:4" s="26" customFormat="1" ht="16.8">
      <c r="D3" s="83"/>
    </row>
    <row r="4" spans="1:4" s="26" customFormat="1" ht="16.8">
      <c r="D4" s="83"/>
    </row>
    <row r="5" spans="1:4" s="26" customFormat="1" ht="16.8">
      <c r="D5" s="83"/>
    </row>
    <row r="6" spans="1:4" s="26" customFormat="1" ht="16.8">
      <c r="D6" s="83"/>
    </row>
    <row r="7" spans="1:4" s="26" customFormat="1" ht="16.8">
      <c r="D7" s="83"/>
    </row>
    <row r="8" spans="1:4" s="26" customFormat="1" ht="16.8">
      <c r="D8" s="83"/>
    </row>
    <row r="9" spans="1:4" s="26" customFormat="1" ht="16.8">
      <c r="D9" s="83"/>
    </row>
    <row r="10" spans="1:4" s="26" customFormat="1" ht="16.8">
      <c r="D10" s="83"/>
    </row>
    <row r="11" spans="1:4" s="26" customFormat="1" ht="21.6">
      <c r="A11" s="78" t="s">
        <v>85</v>
      </c>
      <c r="D11" s="83"/>
    </row>
    <row r="12" spans="1:4" s="26" customFormat="1" ht="16.8">
      <c r="A12" s="26" t="s">
        <v>84</v>
      </c>
      <c r="D12" s="83"/>
    </row>
    <row r="13" spans="1:4" s="26" customFormat="1" ht="16.8">
      <c r="A13" s="26" t="s">
        <v>313</v>
      </c>
      <c r="D13" s="83"/>
    </row>
    <row r="14" spans="1:4" s="26" customFormat="1" ht="16.8">
      <c r="D14" s="83"/>
    </row>
    <row r="15" spans="1:4" s="26" customFormat="1" ht="21.6">
      <c r="A15" s="188" t="s">
        <v>87</v>
      </c>
      <c r="B15" s="188"/>
      <c r="C15" s="188"/>
      <c r="D15" s="188"/>
    </row>
    <row r="17" spans="1:42" ht="16.8">
      <c r="A17" s="186" t="s">
        <v>13</v>
      </c>
      <c r="B17" s="186"/>
      <c r="C17" s="186"/>
      <c r="D17" s="186"/>
    </row>
    <row r="18" spans="1:42" s="26" customFormat="1" ht="36" customHeight="1">
      <c r="A18" s="79" t="s">
        <v>13</v>
      </c>
      <c r="B18" s="79" t="s">
        <v>2</v>
      </c>
      <c r="C18" s="66" t="s">
        <v>61</v>
      </c>
      <c r="D18" s="85" t="s">
        <v>25</v>
      </c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</row>
    <row r="19" spans="1:42" s="26" customFormat="1" ht="28.95" customHeight="1">
      <c r="A19" s="79" t="s">
        <v>15</v>
      </c>
      <c r="B19" s="79" t="s">
        <v>0</v>
      </c>
      <c r="C19" s="39" t="s">
        <v>91</v>
      </c>
      <c r="D19" s="85" t="s">
        <v>26</v>
      </c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</row>
    <row r="20" spans="1:42" s="26" customFormat="1" ht="28.95" customHeight="1">
      <c r="A20" s="79" t="s">
        <v>24</v>
      </c>
      <c r="B20" s="79" t="s">
        <v>2</v>
      </c>
      <c r="C20" s="39" t="s">
        <v>288</v>
      </c>
      <c r="D20" s="86" t="s">
        <v>62</v>
      </c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</row>
    <row r="21" spans="1:42" s="26" customFormat="1" ht="16.8">
      <c r="A21" s="187" t="s">
        <v>23</v>
      </c>
      <c r="B21" s="187"/>
      <c r="C21" s="187"/>
      <c r="D21" s="187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</row>
    <row r="22" spans="1:42" s="26" customFormat="1" ht="43.05" customHeight="1">
      <c r="A22" s="79" t="s">
        <v>1</v>
      </c>
      <c r="B22" s="79" t="s">
        <v>0</v>
      </c>
      <c r="C22" s="70" t="s">
        <v>72</v>
      </c>
      <c r="D22" s="85" t="s">
        <v>1</v>
      </c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</row>
    <row r="23" spans="1:42" s="26" customFormat="1" ht="28.95" customHeight="1">
      <c r="A23" s="79" t="s">
        <v>27</v>
      </c>
      <c r="B23" s="79" t="s">
        <v>2</v>
      </c>
      <c r="C23" s="16" t="s">
        <v>58</v>
      </c>
      <c r="D23" s="87" t="s">
        <v>27</v>
      </c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</row>
    <row r="24" spans="1:42" s="26" customFormat="1" ht="28.5" customHeight="1">
      <c r="A24" s="79" t="s">
        <v>31</v>
      </c>
      <c r="B24" s="79" t="s">
        <v>2</v>
      </c>
      <c r="C24" s="66" t="s">
        <v>309</v>
      </c>
      <c r="D24" s="87" t="s">
        <v>31</v>
      </c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</row>
    <row r="25" spans="1:42" s="26" customFormat="1" ht="28.95" customHeight="1">
      <c r="A25" s="79" t="s">
        <v>41</v>
      </c>
      <c r="B25" s="79" t="s">
        <v>0</v>
      </c>
      <c r="C25" s="80" t="s">
        <v>311</v>
      </c>
      <c r="D25" s="141" t="s">
        <v>41</v>
      </c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</row>
    <row r="26" spans="1:42" s="82" customFormat="1" ht="18" customHeight="1">
      <c r="A26" s="187" t="s">
        <v>86</v>
      </c>
      <c r="B26" s="187"/>
      <c r="C26" s="187"/>
      <c r="D26" s="187"/>
      <c r="E26" s="81"/>
      <c r="F26" s="81"/>
      <c r="G26" s="81"/>
      <c r="H26" s="81"/>
      <c r="I26" s="81"/>
      <c r="J26" s="81"/>
      <c r="K26" s="81"/>
      <c r="L26" s="81"/>
      <c r="M26" s="81"/>
      <c r="N26" s="81"/>
      <c r="O26" s="81"/>
      <c r="P26" s="81"/>
      <c r="Q26" s="81"/>
      <c r="R26" s="81"/>
      <c r="S26" s="81"/>
      <c r="T26" s="81"/>
      <c r="U26" s="81"/>
      <c r="V26" s="81"/>
      <c r="W26" s="81"/>
      <c r="X26" s="81"/>
      <c r="Y26" s="81"/>
      <c r="Z26" s="81"/>
      <c r="AA26" s="81"/>
      <c r="AB26" s="81"/>
      <c r="AC26" s="81"/>
      <c r="AD26" s="81"/>
      <c r="AE26" s="81"/>
      <c r="AF26" s="81"/>
      <c r="AG26" s="81"/>
      <c r="AH26" s="81"/>
      <c r="AI26" s="81"/>
      <c r="AJ26" s="81"/>
      <c r="AK26" s="81"/>
      <c r="AL26" s="81"/>
      <c r="AM26" s="81"/>
      <c r="AN26" s="81"/>
      <c r="AO26" s="81"/>
      <c r="AP26" s="81"/>
    </row>
    <row r="27" spans="1:42" s="82" customFormat="1" ht="39" customHeight="1">
      <c r="A27" s="79" t="s">
        <v>35</v>
      </c>
      <c r="B27" s="79" t="s">
        <v>0</v>
      </c>
      <c r="C27" s="70" t="s">
        <v>316</v>
      </c>
      <c r="D27" s="85" t="s">
        <v>39</v>
      </c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  <c r="AF27" s="81"/>
      <c r="AG27" s="81"/>
      <c r="AH27" s="81"/>
      <c r="AI27" s="81"/>
      <c r="AJ27" s="81"/>
      <c r="AK27" s="81"/>
      <c r="AL27" s="81"/>
      <c r="AM27" s="81"/>
      <c r="AN27" s="81"/>
      <c r="AO27" s="81"/>
      <c r="AP27" s="81"/>
    </row>
    <row r="28" spans="1:42" s="82" customFormat="1" ht="37.049999999999997" customHeight="1">
      <c r="A28" s="79" t="s">
        <v>34</v>
      </c>
      <c r="B28" s="79" t="s">
        <v>2</v>
      </c>
      <c r="C28" s="66" t="s">
        <v>314</v>
      </c>
      <c r="D28" s="85" t="s">
        <v>40</v>
      </c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  <c r="AF28" s="81"/>
      <c r="AG28" s="81"/>
      <c r="AH28" s="81"/>
      <c r="AI28" s="81"/>
      <c r="AJ28" s="81"/>
      <c r="AK28" s="81"/>
      <c r="AL28" s="81"/>
      <c r="AM28" s="81"/>
      <c r="AN28" s="81"/>
      <c r="AO28" s="81"/>
      <c r="AP28" s="81"/>
    </row>
    <row r="29" spans="1:42" s="3" customFormat="1">
      <c r="C29" s="5"/>
      <c r="D29" s="88"/>
    </row>
    <row r="30" spans="1:42" s="3" customFormat="1">
      <c r="C30" s="5"/>
      <c r="D30" s="88"/>
    </row>
    <row r="31" spans="1:42" s="3" customFormat="1">
      <c r="C31" s="5"/>
      <c r="D31" s="88"/>
    </row>
    <row r="32" spans="1:42" s="3" customFormat="1">
      <c r="A32" s="8"/>
      <c r="C32" s="5"/>
      <c r="D32" s="88"/>
    </row>
    <row r="33" spans="3:4" s="3" customFormat="1">
      <c r="C33" s="5"/>
      <c r="D33" s="88"/>
    </row>
    <row r="34" spans="3:4" s="3" customFormat="1">
      <c r="C34" s="5"/>
      <c r="D34" s="88"/>
    </row>
    <row r="35" spans="3:4" s="3" customFormat="1">
      <c r="C35" s="5"/>
      <c r="D35" s="88"/>
    </row>
    <row r="36" spans="3:4" s="3" customFormat="1">
      <c r="C36" s="5"/>
      <c r="D36" s="88"/>
    </row>
    <row r="37" spans="3:4" s="3" customFormat="1">
      <c r="C37" s="5"/>
      <c r="D37" s="88"/>
    </row>
    <row r="38" spans="3:4" s="3" customFormat="1">
      <c r="C38" s="5"/>
      <c r="D38" s="88"/>
    </row>
    <row r="39" spans="3:4" s="3" customFormat="1">
      <c r="C39" s="5"/>
      <c r="D39" s="88"/>
    </row>
    <row r="40" spans="3:4" s="3" customFormat="1">
      <c r="C40" s="5"/>
      <c r="D40" s="88"/>
    </row>
    <row r="41" spans="3:4" s="3" customFormat="1">
      <c r="C41" s="5"/>
      <c r="D41" s="88"/>
    </row>
    <row r="42" spans="3:4" s="3" customFormat="1">
      <c r="C42" s="5"/>
      <c r="D42" s="88"/>
    </row>
    <row r="43" spans="3:4" s="3" customFormat="1">
      <c r="C43" s="5"/>
      <c r="D43" s="88"/>
    </row>
    <row r="44" spans="3:4" s="3" customFormat="1">
      <c r="C44" s="5"/>
      <c r="D44" s="88"/>
    </row>
    <row r="45" spans="3:4" s="3" customFormat="1">
      <c r="C45" s="5"/>
      <c r="D45" s="88"/>
    </row>
    <row r="46" spans="3:4" s="3" customFormat="1">
      <c r="C46" s="5"/>
      <c r="D46" s="88"/>
    </row>
    <row r="47" spans="3:4" s="3" customFormat="1">
      <c r="C47" s="5"/>
      <c r="D47" s="88"/>
    </row>
    <row r="48" spans="3:4" s="3" customFormat="1">
      <c r="C48" s="5"/>
      <c r="D48" s="88"/>
    </row>
    <row r="49" spans="3:4" s="3" customFormat="1">
      <c r="C49" s="5"/>
      <c r="D49" s="88"/>
    </row>
    <row r="50" spans="3:4" s="3" customFormat="1">
      <c r="C50" s="5"/>
      <c r="D50" s="88"/>
    </row>
    <row r="51" spans="3:4" s="3" customFormat="1">
      <c r="C51" s="5"/>
      <c r="D51" s="88"/>
    </row>
    <row r="52" spans="3:4" s="3" customFormat="1">
      <c r="C52" s="5"/>
      <c r="D52" s="88"/>
    </row>
    <row r="53" spans="3:4" s="3" customFormat="1">
      <c r="C53" s="5"/>
      <c r="D53" s="88"/>
    </row>
    <row r="54" spans="3:4" s="3" customFormat="1">
      <c r="C54" s="5"/>
      <c r="D54" s="88"/>
    </row>
    <row r="55" spans="3:4" s="3" customFormat="1">
      <c r="C55" s="5"/>
      <c r="D55" s="88"/>
    </row>
    <row r="56" spans="3:4" s="3" customFormat="1">
      <c r="C56" s="5"/>
      <c r="D56" s="88"/>
    </row>
    <row r="57" spans="3:4" s="3" customFormat="1">
      <c r="C57" s="5"/>
      <c r="D57" s="88"/>
    </row>
    <row r="58" spans="3:4" s="3" customFormat="1">
      <c r="C58" s="5"/>
      <c r="D58" s="88"/>
    </row>
    <row r="59" spans="3:4" s="3" customFormat="1">
      <c r="C59" s="5"/>
      <c r="D59" s="88"/>
    </row>
    <row r="60" spans="3:4" s="3" customFormat="1">
      <c r="C60" s="5"/>
      <c r="D60" s="88"/>
    </row>
    <row r="61" spans="3:4" s="3" customFormat="1">
      <c r="C61" s="5"/>
      <c r="D61" s="88"/>
    </row>
    <row r="62" spans="3:4" s="3" customFormat="1">
      <c r="C62" s="5"/>
      <c r="D62" s="88"/>
    </row>
    <row r="63" spans="3:4" s="3" customFormat="1">
      <c r="C63" s="5"/>
      <c r="D63" s="88"/>
    </row>
    <row r="64" spans="3:4" s="3" customFormat="1">
      <c r="C64" s="5"/>
      <c r="D64" s="88"/>
    </row>
    <row r="65" spans="3:4" s="3" customFormat="1">
      <c r="C65" s="5"/>
      <c r="D65" s="88"/>
    </row>
    <row r="66" spans="3:4" s="3" customFormat="1">
      <c r="C66" s="5"/>
      <c r="D66" s="88"/>
    </row>
    <row r="67" spans="3:4" s="3" customFormat="1">
      <c r="C67" s="5"/>
      <c r="D67" s="88"/>
    </row>
    <row r="68" spans="3:4" s="3" customFormat="1">
      <c r="C68" s="5"/>
      <c r="D68" s="88"/>
    </row>
    <row r="69" spans="3:4" s="3" customFormat="1">
      <c r="C69" s="5"/>
      <c r="D69" s="88"/>
    </row>
    <row r="70" spans="3:4" s="3" customFormat="1">
      <c r="C70" s="5"/>
      <c r="D70" s="88"/>
    </row>
    <row r="71" spans="3:4" s="3" customFormat="1">
      <c r="C71" s="5"/>
      <c r="D71" s="88"/>
    </row>
    <row r="72" spans="3:4" s="3" customFormat="1">
      <c r="C72" s="5"/>
      <c r="D72" s="88"/>
    </row>
    <row r="73" spans="3:4" s="3" customFormat="1">
      <c r="C73" s="5"/>
      <c r="D73" s="88"/>
    </row>
    <row r="74" spans="3:4" s="3" customFormat="1">
      <c r="C74" s="5"/>
      <c r="D74" s="88"/>
    </row>
    <row r="75" spans="3:4" s="3" customFormat="1">
      <c r="C75" s="5"/>
      <c r="D75" s="88"/>
    </row>
    <row r="76" spans="3:4" s="3" customFormat="1">
      <c r="C76" s="5"/>
      <c r="D76" s="88"/>
    </row>
    <row r="77" spans="3:4" s="3" customFormat="1">
      <c r="C77" s="5"/>
      <c r="D77" s="88"/>
    </row>
    <row r="78" spans="3:4" s="3" customFormat="1">
      <c r="C78" s="5"/>
      <c r="D78" s="88"/>
    </row>
    <row r="79" spans="3:4" s="3" customFormat="1">
      <c r="C79" s="5"/>
      <c r="D79" s="88"/>
    </row>
    <row r="80" spans="3:4" s="3" customFormat="1">
      <c r="C80" s="5"/>
      <c r="D80" s="88"/>
    </row>
    <row r="81" spans="3:4" s="3" customFormat="1">
      <c r="C81" s="5"/>
      <c r="D81" s="88"/>
    </row>
    <row r="82" spans="3:4" s="3" customFormat="1">
      <c r="C82" s="5"/>
      <c r="D82" s="88"/>
    </row>
    <row r="83" spans="3:4" s="3" customFormat="1">
      <c r="C83" s="5"/>
      <c r="D83" s="88"/>
    </row>
    <row r="84" spans="3:4" s="3" customFormat="1">
      <c r="C84" s="5"/>
      <c r="D84" s="88"/>
    </row>
    <row r="85" spans="3:4" s="3" customFormat="1">
      <c r="C85" s="5"/>
      <c r="D85" s="88"/>
    </row>
    <row r="86" spans="3:4" s="3" customFormat="1">
      <c r="C86" s="5"/>
      <c r="D86" s="88"/>
    </row>
    <row r="87" spans="3:4" s="3" customFormat="1">
      <c r="C87" s="5"/>
      <c r="D87" s="88"/>
    </row>
    <row r="88" spans="3:4" s="3" customFormat="1">
      <c r="C88" s="5"/>
      <c r="D88" s="88"/>
    </row>
    <row r="89" spans="3:4" s="3" customFormat="1">
      <c r="C89" s="5"/>
      <c r="D89" s="88"/>
    </row>
    <row r="90" spans="3:4" s="3" customFormat="1">
      <c r="C90" s="5"/>
      <c r="D90" s="88"/>
    </row>
    <row r="91" spans="3:4" s="3" customFormat="1">
      <c r="C91" s="5"/>
      <c r="D91" s="88"/>
    </row>
    <row r="92" spans="3:4" s="3" customFormat="1">
      <c r="C92" s="5"/>
      <c r="D92" s="88"/>
    </row>
    <row r="93" spans="3:4" s="3" customFormat="1">
      <c r="C93" s="5"/>
      <c r="D93" s="88"/>
    </row>
    <row r="94" spans="3:4" s="3" customFormat="1">
      <c r="C94" s="5"/>
      <c r="D94" s="88"/>
    </row>
    <row r="95" spans="3:4" s="3" customFormat="1">
      <c r="C95" s="5"/>
      <c r="D95" s="88"/>
    </row>
    <row r="96" spans="3:4" s="3" customFormat="1">
      <c r="C96" s="5"/>
      <c r="D96" s="88"/>
    </row>
    <row r="97" spans="3:4" s="3" customFormat="1">
      <c r="C97" s="5"/>
      <c r="D97" s="88"/>
    </row>
    <row r="98" spans="3:4" s="3" customFormat="1">
      <c r="C98" s="5"/>
      <c r="D98" s="88"/>
    </row>
    <row r="99" spans="3:4" s="3" customFormat="1">
      <c r="C99" s="5"/>
      <c r="D99" s="88"/>
    </row>
    <row r="100" spans="3:4" s="3" customFormat="1">
      <c r="C100" s="5"/>
      <c r="D100" s="88"/>
    </row>
    <row r="101" spans="3:4" s="3" customFormat="1">
      <c r="C101" s="5"/>
      <c r="D101" s="88"/>
    </row>
    <row r="102" spans="3:4" s="3" customFormat="1">
      <c r="C102" s="5"/>
      <c r="D102" s="88"/>
    </row>
    <row r="103" spans="3:4" s="3" customFormat="1">
      <c r="C103" s="5"/>
      <c r="D103" s="88"/>
    </row>
    <row r="104" spans="3:4" s="3" customFormat="1">
      <c r="C104" s="5"/>
      <c r="D104" s="88"/>
    </row>
    <row r="105" spans="3:4" s="3" customFormat="1">
      <c r="C105" s="5"/>
      <c r="D105" s="88"/>
    </row>
    <row r="106" spans="3:4" s="3" customFormat="1">
      <c r="C106" s="5"/>
      <c r="D106" s="88"/>
    </row>
    <row r="107" spans="3:4" s="3" customFormat="1">
      <c r="C107" s="5"/>
      <c r="D107" s="88"/>
    </row>
    <row r="108" spans="3:4" s="3" customFormat="1">
      <c r="C108" s="5"/>
      <c r="D108" s="88"/>
    </row>
    <row r="109" spans="3:4" s="3" customFormat="1">
      <c r="C109" s="5"/>
      <c r="D109" s="88"/>
    </row>
    <row r="110" spans="3:4" s="3" customFormat="1">
      <c r="C110" s="5"/>
      <c r="D110" s="88"/>
    </row>
    <row r="111" spans="3:4" s="3" customFormat="1">
      <c r="C111" s="5"/>
      <c r="D111" s="88"/>
    </row>
    <row r="112" spans="3:4" s="3" customFormat="1">
      <c r="C112" s="5"/>
      <c r="D112" s="88"/>
    </row>
    <row r="113" spans="3:4" s="3" customFormat="1">
      <c r="C113" s="5"/>
      <c r="D113" s="88"/>
    </row>
    <row r="114" spans="3:4" s="3" customFormat="1">
      <c r="C114" s="5"/>
      <c r="D114" s="88"/>
    </row>
    <row r="115" spans="3:4" s="3" customFormat="1">
      <c r="C115" s="5"/>
      <c r="D115" s="88"/>
    </row>
    <row r="116" spans="3:4" s="3" customFormat="1">
      <c r="C116" s="5"/>
      <c r="D116" s="88"/>
    </row>
    <row r="117" spans="3:4" s="3" customFormat="1">
      <c r="C117" s="5"/>
      <c r="D117" s="88"/>
    </row>
    <row r="118" spans="3:4" s="3" customFormat="1">
      <c r="C118" s="5"/>
      <c r="D118" s="88"/>
    </row>
    <row r="119" spans="3:4" s="3" customFormat="1">
      <c r="C119" s="5"/>
      <c r="D119" s="88"/>
    </row>
    <row r="120" spans="3:4" s="3" customFormat="1">
      <c r="C120" s="5"/>
      <c r="D120" s="88"/>
    </row>
    <row r="121" spans="3:4" s="3" customFormat="1">
      <c r="C121" s="5"/>
      <c r="D121" s="88"/>
    </row>
    <row r="122" spans="3:4" s="3" customFormat="1">
      <c r="C122" s="5"/>
      <c r="D122" s="88"/>
    </row>
    <row r="123" spans="3:4" s="3" customFormat="1">
      <c r="C123" s="5"/>
      <c r="D123" s="88"/>
    </row>
    <row r="124" spans="3:4" s="3" customFormat="1">
      <c r="C124" s="5"/>
      <c r="D124" s="88"/>
    </row>
    <row r="125" spans="3:4" s="3" customFormat="1">
      <c r="C125" s="5"/>
      <c r="D125" s="88"/>
    </row>
    <row r="126" spans="3:4" s="3" customFormat="1">
      <c r="C126" s="5"/>
      <c r="D126" s="88"/>
    </row>
    <row r="127" spans="3:4" s="3" customFormat="1">
      <c r="C127" s="5"/>
      <c r="D127" s="88"/>
    </row>
    <row r="128" spans="3:4" s="3" customFormat="1">
      <c r="C128" s="5"/>
      <c r="D128" s="88"/>
    </row>
    <row r="129" spans="3:4" s="3" customFormat="1">
      <c r="C129" s="5"/>
      <c r="D129" s="88"/>
    </row>
    <row r="130" spans="3:4" s="3" customFormat="1">
      <c r="C130" s="5"/>
      <c r="D130" s="88"/>
    </row>
    <row r="131" spans="3:4" s="3" customFormat="1">
      <c r="C131" s="5"/>
      <c r="D131" s="88"/>
    </row>
    <row r="132" spans="3:4" s="3" customFormat="1">
      <c r="C132" s="5"/>
      <c r="D132" s="88"/>
    </row>
    <row r="133" spans="3:4" s="3" customFormat="1">
      <c r="C133" s="5"/>
      <c r="D133" s="88"/>
    </row>
    <row r="134" spans="3:4" s="3" customFormat="1">
      <c r="C134" s="5"/>
      <c r="D134" s="88"/>
    </row>
    <row r="135" spans="3:4" s="3" customFormat="1">
      <c r="C135" s="5"/>
      <c r="D135" s="88"/>
    </row>
    <row r="136" spans="3:4" s="3" customFormat="1">
      <c r="C136" s="5"/>
      <c r="D136" s="88"/>
    </row>
    <row r="137" spans="3:4" s="3" customFormat="1">
      <c r="C137" s="5"/>
      <c r="D137" s="88"/>
    </row>
    <row r="138" spans="3:4" s="3" customFormat="1">
      <c r="C138" s="5"/>
      <c r="D138" s="88"/>
    </row>
    <row r="139" spans="3:4" s="3" customFormat="1">
      <c r="C139" s="5"/>
      <c r="D139" s="88"/>
    </row>
    <row r="140" spans="3:4" s="3" customFormat="1">
      <c r="C140" s="5"/>
      <c r="D140" s="88"/>
    </row>
    <row r="141" spans="3:4" s="3" customFormat="1">
      <c r="C141" s="5"/>
      <c r="D141" s="88"/>
    </row>
    <row r="142" spans="3:4" s="3" customFormat="1">
      <c r="C142" s="5"/>
      <c r="D142" s="88"/>
    </row>
    <row r="143" spans="3:4" s="3" customFormat="1">
      <c r="C143" s="5"/>
      <c r="D143" s="88"/>
    </row>
    <row r="144" spans="3:4" s="3" customFormat="1">
      <c r="C144" s="5"/>
      <c r="D144" s="88"/>
    </row>
    <row r="145" spans="3:4" s="3" customFormat="1">
      <c r="C145" s="5"/>
      <c r="D145" s="88"/>
    </row>
    <row r="146" spans="3:4" s="3" customFormat="1">
      <c r="C146" s="5"/>
      <c r="D146" s="88"/>
    </row>
    <row r="147" spans="3:4" s="3" customFormat="1">
      <c r="C147" s="5"/>
      <c r="D147" s="88"/>
    </row>
    <row r="148" spans="3:4" s="3" customFormat="1">
      <c r="C148" s="5"/>
      <c r="D148" s="88"/>
    </row>
    <row r="149" spans="3:4" s="3" customFormat="1">
      <c r="C149" s="5"/>
      <c r="D149" s="88"/>
    </row>
    <row r="150" spans="3:4" s="3" customFormat="1">
      <c r="C150" s="5"/>
      <c r="D150" s="88"/>
    </row>
    <row r="151" spans="3:4" s="3" customFormat="1">
      <c r="C151" s="5"/>
      <c r="D151" s="88"/>
    </row>
    <row r="152" spans="3:4" s="3" customFormat="1">
      <c r="C152" s="5"/>
      <c r="D152" s="88"/>
    </row>
    <row r="153" spans="3:4" s="3" customFormat="1">
      <c r="C153" s="5"/>
      <c r="D153" s="88"/>
    </row>
    <row r="154" spans="3:4" s="3" customFormat="1">
      <c r="C154" s="5"/>
      <c r="D154" s="88"/>
    </row>
    <row r="155" spans="3:4" s="3" customFormat="1">
      <c r="C155" s="5"/>
      <c r="D155" s="88"/>
    </row>
    <row r="156" spans="3:4" s="3" customFormat="1">
      <c r="C156" s="5"/>
      <c r="D156" s="88"/>
    </row>
    <row r="157" spans="3:4" s="3" customFormat="1">
      <c r="C157" s="5"/>
      <c r="D157" s="88"/>
    </row>
    <row r="158" spans="3:4" s="3" customFormat="1">
      <c r="C158" s="5"/>
      <c r="D158" s="88"/>
    </row>
    <row r="159" spans="3:4" s="3" customFormat="1">
      <c r="C159" s="5"/>
      <c r="D159" s="88"/>
    </row>
    <row r="160" spans="3:4" s="3" customFormat="1">
      <c r="C160" s="5"/>
      <c r="D160" s="88"/>
    </row>
    <row r="161" spans="3:4" s="3" customFormat="1">
      <c r="C161" s="5"/>
      <c r="D161" s="88"/>
    </row>
    <row r="162" spans="3:4" s="3" customFormat="1">
      <c r="C162" s="5"/>
      <c r="D162" s="88"/>
    </row>
    <row r="163" spans="3:4" s="3" customFormat="1">
      <c r="C163" s="5"/>
      <c r="D163" s="88"/>
    </row>
    <row r="164" spans="3:4" s="3" customFormat="1">
      <c r="C164" s="5"/>
      <c r="D164" s="88"/>
    </row>
  </sheetData>
  <mergeCells count="4">
    <mergeCell ref="A17:D17"/>
    <mergeCell ref="A21:D21"/>
    <mergeCell ref="A26:D26"/>
    <mergeCell ref="A15:D15"/>
  </mergeCells>
  <hyperlinks>
    <hyperlink ref="D18" location="'Cheptel, production'!A1" display="'Cheptel, production'" xr:uid="{00000000-0004-0000-0000-000000000000}"/>
    <hyperlink ref="D19" location="'Cheptel, production par départ.'!A1" display="'Cheptel, production par départ.'" xr:uid="{00000000-0004-0000-0000-000001000000}"/>
    <hyperlink ref="D22" location="Exploitations!A1" display="Exploitations" xr:uid="{00000000-0004-0000-0000-000002000000}"/>
    <hyperlink ref="D23" location="Emploi!A1" display="Emploi" xr:uid="{00000000-0004-0000-0000-000003000000}"/>
    <hyperlink ref="D24" location="Bio!A1" display="Bio" xr:uid="{00000000-0004-0000-0000-000004000000}"/>
    <hyperlink ref="D27" location="'Abattage '!A1" display="'Abattage '" xr:uid="{00000000-0004-0000-0000-000005000000}"/>
    <hyperlink ref="D28" location="'Prix '!A1" display="'Prix '" xr:uid="{00000000-0004-0000-0000-000006000000}"/>
    <hyperlink ref="D25" location="Indicateurs_eco!A1" display="Économie" xr:uid="{00000000-0004-0000-0000-000007000000}"/>
    <hyperlink ref="D20" location="'Classes cheptel par depart.'!A1" display="Classes cheptel par départ.'" xr:uid="{00000000-0004-0000-0000-000008000000}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2:T37"/>
  <sheetViews>
    <sheetView zoomScaleNormal="100" workbookViewId="0">
      <selection activeCell="C9" sqref="C9"/>
    </sheetView>
  </sheetViews>
  <sheetFormatPr baseColWidth="10" defaultColWidth="14.77734375" defaultRowHeight="15.6"/>
  <cols>
    <col min="1" max="1" width="82.77734375" style="5" bestFit="1" customWidth="1"/>
    <col min="2" max="2" width="14.77734375" style="5" customWidth="1"/>
    <col min="3" max="16384" width="14.77734375" style="5"/>
  </cols>
  <sheetData>
    <row r="2" spans="1:1" ht="16.8">
      <c r="A2" s="9" t="s">
        <v>331</v>
      </c>
    </row>
    <row r="3" spans="1:1" ht="16.8">
      <c r="A3" s="11" t="s">
        <v>61</v>
      </c>
    </row>
    <row r="24" spans="1:20">
      <c r="A24" s="189" t="s">
        <v>88</v>
      </c>
      <c r="B24" s="189"/>
    </row>
    <row r="26" spans="1:20" s="11" customFormat="1" ht="16.8">
      <c r="A26" s="39"/>
      <c r="B26" s="37">
        <v>2010</v>
      </c>
      <c r="C26" s="37">
        <v>2011</v>
      </c>
      <c r="D26" s="37">
        <v>2012</v>
      </c>
      <c r="E26" s="37">
        <v>2013</v>
      </c>
      <c r="F26" s="37">
        <v>2014</v>
      </c>
      <c r="G26" s="37">
        <v>2015</v>
      </c>
      <c r="H26" s="37">
        <v>2016</v>
      </c>
      <c r="I26" s="37">
        <v>2017</v>
      </c>
      <c r="J26" s="38">
        <v>2018</v>
      </c>
      <c r="K26" s="38">
        <v>2019</v>
      </c>
      <c r="L26" s="38">
        <v>2020</v>
      </c>
      <c r="M26" s="38">
        <v>2021</v>
      </c>
      <c r="N26" s="38">
        <v>2022</v>
      </c>
      <c r="O26" s="38">
        <v>2023</v>
      </c>
      <c r="P26" s="38">
        <v>2024</v>
      </c>
      <c r="Q26" s="38">
        <v>2025</v>
      </c>
    </row>
    <row r="27" spans="1:20" s="11" customFormat="1" ht="16.8">
      <c r="A27" s="39" t="s">
        <v>42</v>
      </c>
      <c r="B27" s="22">
        <v>2247987</v>
      </c>
      <c r="C27" s="22">
        <v>2195585</v>
      </c>
      <c r="D27" s="22">
        <v>2191837</v>
      </c>
      <c r="E27" s="22">
        <v>2211648</v>
      </c>
      <c r="F27" s="22">
        <v>2221968</v>
      </c>
      <c r="G27" s="22">
        <v>2222471</v>
      </c>
      <c r="H27" s="22">
        <v>2208745</v>
      </c>
      <c r="I27" s="22">
        <v>2183781</v>
      </c>
      <c r="J27" s="22">
        <v>2154945</v>
      </c>
      <c r="K27" s="22">
        <v>2118915</v>
      </c>
      <c r="L27" s="22">
        <v>2072571</v>
      </c>
      <c r="M27" s="22">
        <v>2006393</v>
      </c>
      <c r="N27" s="22">
        <v>1988388</v>
      </c>
      <c r="O27" s="22">
        <v>1967556</v>
      </c>
      <c r="P27" s="22">
        <v>1924416</v>
      </c>
      <c r="Q27" s="22">
        <v>1877333</v>
      </c>
    </row>
    <row r="28" spans="1:20" s="11" customFormat="1" ht="16.5" customHeight="1">
      <c r="A28" s="39" t="s">
        <v>68</v>
      </c>
      <c r="B28" s="22">
        <v>637822</v>
      </c>
      <c r="C28" s="22">
        <v>648789</v>
      </c>
      <c r="D28" s="22">
        <v>610615</v>
      </c>
      <c r="E28" s="22">
        <v>568261</v>
      </c>
      <c r="F28" s="22">
        <v>576316</v>
      </c>
      <c r="G28" s="22">
        <v>576427</v>
      </c>
      <c r="H28" s="22">
        <v>577615</v>
      </c>
      <c r="I28" s="22">
        <v>565726</v>
      </c>
      <c r="J28" s="22">
        <v>558494</v>
      </c>
      <c r="K28" s="22">
        <v>550836</v>
      </c>
      <c r="L28" s="22">
        <v>545591</v>
      </c>
      <c r="M28" s="22">
        <v>551476</v>
      </c>
      <c r="N28" s="22">
        <v>506387</v>
      </c>
      <c r="O28" s="22">
        <v>497815</v>
      </c>
      <c r="P28" s="22">
        <v>507664</v>
      </c>
      <c r="Q28" s="22">
        <v>489531</v>
      </c>
    </row>
    <row r="29" spans="1:20" s="11" customFormat="1" ht="16.8"/>
    <row r="30" spans="1:20" s="11" customFormat="1" ht="16.8"/>
    <row r="31" spans="1:20" s="11" customFormat="1" ht="19.2">
      <c r="A31" s="15" t="s">
        <v>43</v>
      </c>
      <c r="B31" s="37">
        <v>2010</v>
      </c>
      <c r="C31" s="37">
        <v>2011</v>
      </c>
      <c r="D31" s="37">
        <v>2012</v>
      </c>
      <c r="E31" s="37">
        <v>2013</v>
      </c>
      <c r="F31" s="37">
        <v>2014</v>
      </c>
      <c r="G31" s="37">
        <v>2015</v>
      </c>
      <c r="H31" s="37">
        <v>2016</v>
      </c>
      <c r="I31" s="37">
        <v>2017</v>
      </c>
      <c r="J31" s="38">
        <v>2018</v>
      </c>
      <c r="K31" s="38">
        <v>2019</v>
      </c>
      <c r="L31" s="38">
        <v>2020</v>
      </c>
      <c r="M31" s="38">
        <v>2021</v>
      </c>
      <c r="N31" s="38">
        <v>2022</v>
      </c>
      <c r="O31" s="38">
        <v>2023</v>
      </c>
      <c r="P31" s="38">
        <v>2024</v>
      </c>
      <c r="Q31" s="38">
        <v>2025</v>
      </c>
      <c r="R31" s="40"/>
      <c r="S31" s="40"/>
      <c r="T31" s="40"/>
    </row>
    <row r="32" spans="1:20" s="11" customFormat="1" ht="16.8">
      <c r="A32" s="41" t="s">
        <v>14</v>
      </c>
      <c r="B32" s="42">
        <f>B27/$B27*100</f>
        <v>100</v>
      </c>
      <c r="C32" s="42">
        <f t="shared" ref="C32:Q32" si="0">C27/$B27*100</f>
        <v>97.668936697587654</v>
      </c>
      <c r="D32" s="42">
        <f t="shared" si="0"/>
        <v>97.502209754771712</v>
      </c>
      <c r="E32" s="42">
        <f t="shared" si="0"/>
        <v>98.383487093119314</v>
      </c>
      <c r="F32" s="42">
        <f t="shared" si="0"/>
        <v>98.84256448102235</v>
      </c>
      <c r="G32" s="42">
        <f t="shared" si="0"/>
        <v>98.864940055258316</v>
      </c>
      <c r="H32" s="42">
        <f t="shared" si="0"/>
        <v>98.254349335650076</v>
      </c>
      <c r="I32" s="42">
        <f t="shared" si="0"/>
        <v>97.143844693052046</v>
      </c>
      <c r="J32" s="42">
        <f t="shared" si="0"/>
        <v>95.861097061504367</v>
      </c>
      <c r="K32" s="42">
        <f t="shared" si="0"/>
        <v>94.258329785714949</v>
      </c>
      <c r="L32" s="42">
        <f t="shared" si="0"/>
        <v>92.196752027480585</v>
      </c>
      <c r="M32" s="42">
        <f t="shared" si="0"/>
        <v>89.252873793309305</v>
      </c>
      <c r="N32" s="42">
        <f t="shared" si="0"/>
        <v>88.451934997844745</v>
      </c>
      <c r="O32" s="42">
        <f t="shared" si="0"/>
        <v>87.52523924738</v>
      </c>
      <c r="P32" s="42">
        <f t="shared" si="0"/>
        <v>85.60618900376204</v>
      </c>
      <c r="Q32" s="42">
        <f t="shared" si="0"/>
        <v>83.511737389940421</v>
      </c>
      <c r="R32" s="43"/>
      <c r="S32" s="43"/>
      <c r="T32" s="43"/>
    </row>
    <row r="33" spans="1:20" s="11" customFormat="1" ht="16.8">
      <c r="A33" s="44" t="s">
        <v>15</v>
      </c>
      <c r="B33" s="45">
        <f>B28/$B28*100</f>
        <v>100</v>
      </c>
      <c r="C33" s="45">
        <f t="shared" ref="C33:Q33" si="1">C28/$B28*100</f>
        <v>101.71944523707242</v>
      </c>
      <c r="D33" s="45">
        <f t="shared" si="1"/>
        <v>95.734389845442763</v>
      </c>
      <c r="E33" s="45">
        <f t="shared" si="1"/>
        <v>89.093979197958049</v>
      </c>
      <c r="F33" s="45">
        <f t="shared" si="1"/>
        <v>90.356870725688353</v>
      </c>
      <c r="G33" s="45">
        <f t="shared" si="1"/>
        <v>90.374273700185952</v>
      </c>
      <c r="H33" s="45">
        <f t="shared" si="1"/>
        <v>90.560532562376338</v>
      </c>
      <c r="I33" s="45">
        <f t="shared" si="1"/>
        <v>88.696532888486132</v>
      </c>
      <c r="J33" s="45">
        <f t="shared" si="1"/>
        <v>87.562674225724422</v>
      </c>
      <c r="K33" s="45">
        <f t="shared" si="1"/>
        <v>86.362025768944932</v>
      </c>
      <c r="L33" s="45">
        <f t="shared" si="1"/>
        <v>85.539696028045441</v>
      </c>
      <c r="M33" s="45">
        <f t="shared" si="1"/>
        <v>86.462367243525634</v>
      </c>
      <c r="N33" s="46">
        <f t="shared" si="1"/>
        <v>79.393153575762526</v>
      </c>
      <c r="O33" s="46">
        <f t="shared" si="1"/>
        <v>78.049204950597499</v>
      </c>
      <c r="P33" s="46">
        <f t="shared" si="1"/>
        <v>79.593366174261774</v>
      </c>
      <c r="Q33" s="46">
        <f t="shared" si="1"/>
        <v>76.750409988993795</v>
      </c>
      <c r="R33" s="43"/>
      <c r="S33" s="43"/>
      <c r="T33" s="43"/>
    </row>
    <row r="34" spans="1:20" ht="15" customHeight="1"/>
    <row r="37" spans="1:20" ht="15" customHeight="1"/>
  </sheetData>
  <mergeCells count="1">
    <mergeCell ref="A24:B24"/>
  </mergeCells>
  <pageMargins left="0.7" right="0.7" top="0.75" bottom="0.75" header="0.3" footer="0.3"/>
  <pageSetup paperSize="9" scale="9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H38"/>
  <sheetViews>
    <sheetView workbookViewId="0">
      <selection activeCell="I32" sqref="I32"/>
    </sheetView>
  </sheetViews>
  <sheetFormatPr baseColWidth="10" defaultRowHeight="14.4"/>
  <cols>
    <col min="2" max="2" width="55.21875" customWidth="1"/>
    <col min="3" max="8" width="27.109375" customWidth="1"/>
  </cols>
  <sheetData>
    <row r="2" spans="2:2" ht="16.8">
      <c r="B2" s="14" t="s">
        <v>290</v>
      </c>
    </row>
    <row r="3" spans="2:2" ht="16.8">
      <c r="B3" s="11" t="s">
        <v>288</v>
      </c>
    </row>
    <row r="25" spans="2:8">
      <c r="B25" s="13" t="s">
        <v>289</v>
      </c>
    </row>
    <row r="28" spans="2:8" ht="17.399999999999999">
      <c r="B28" s="6" t="s">
        <v>288</v>
      </c>
    </row>
    <row r="31" spans="2:8" ht="16.8">
      <c r="B31" s="16"/>
      <c r="C31" s="47" t="s">
        <v>8</v>
      </c>
      <c r="D31" s="47" t="s">
        <v>7</v>
      </c>
      <c r="E31" s="47" t="s">
        <v>6</v>
      </c>
      <c r="F31" s="47" t="s">
        <v>5</v>
      </c>
      <c r="G31" s="47" t="s">
        <v>4</v>
      </c>
      <c r="H31" s="111" t="s">
        <v>3</v>
      </c>
    </row>
    <row r="32" spans="2:8" ht="16.8">
      <c r="B32" s="12" t="s">
        <v>17</v>
      </c>
      <c r="C32" s="18">
        <v>25825</v>
      </c>
      <c r="D32" s="18">
        <v>81936</v>
      </c>
      <c r="E32" s="18">
        <v>70480</v>
      </c>
      <c r="F32" s="18">
        <v>92079</v>
      </c>
      <c r="G32" s="18">
        <v>221654</v>
      </c>
      <c r="H32" s="65">
        <v>491974</v>
      </c>
    </row>
    <row r="33" spans="2:8" ht="16.8">
      <c r="B33" s="12" t="s">
        <v>18</v>
      </c>
      <c r="C33" s="18">
        <v>23962</v>
      </c>
      <c r="D33" s="18">
        <v>50291</v>
      </c>
      <c r="E33" s="18">
        <v>55506</v>
      </c>
      <c r="F33" s="18">
        <v>55120</v>
      </c>
      <c r="G33" s="18">
        <v>53086</v>
      </c>
      <c r="H33" s="65">
        <v>237965</v>
      </c>
    </row>
    <row r="34" spans="2:8" ht="16.8">
      <c r="B34" s="12" t="s">
        <v>19</v>
      </c>
      <c r="C34" s="22">
        <v>32671</v>
      </c>
      <c r="D34" s="22">
        <v>81141</v>
      </c>
      <c r="E34" s="22">
        <v>90830</v>
      </c>
      <c r="F34" s="22">
        <v>105754</v>
      </c>
      <c r="G34" s="22">
        <v>165155</v>
      </c>
      <c r="H34" s="65">
        <v>475551</v>
      </c>
    </row>
    <row r="35" spans="2:8" ht="16.8">
      <c r="B35" s="12" t="s">
        <v>20</v>
      </c>
      <c r="C35" s="22">
        <v>24744</v>
      </c>
      <c r="D35" s="22">
        <v>68780</v>
      </c>
      <c r="E35" s="22">
        <v>73088</v>
      </c>
      <c r="F35" s="22">
        <v>94176</v>
      </c>
      <c r="G35" s="22">
        <v>138460</v>
      </c>
      <c r="H35" s="65">
        <v>399248</v>
      </c>
    </row>
    <row r="36" spans="2:8" ht="16.8">
      <c r="B36" s="12" t="s">
        <v>21</v>
      </c>
      <c r="C36" s="22">
        <v>20937</v>
      </c>
      <c r="D36" s="22">
        <v>51159</v>
      </c>
      <c r="E36" s="22">
        <v>56223</v>
      </c>
      <c r="F36" s="22">
        <v>54887</v>
      </c>
      <c r="G36" s="22">
        <v>89389</v>
      </c>
      <c r="H36" s="65">
        <v>272595</v>
      </c>
    </row>
    <row r="37" spans="2:8" ht="16.8">
      <c r="B37" s="48" t="s">
        <v>291</v>
      </c>
      <c r="C37" s="18">
        <f>SUM(C32:C36)</f>
        <v>128139</v>
      </c>
      <c r="D37" s="18">
        <f>SUM(D32:D36)</f>
        <v>333307</v>
      </c>
      <c r="E37" s="18">
        <f>SUM(E32:E36)</f>
        <v>346127</v>
      </c>
      <c r="F37" s="18">
        <f>SUM(F32:F36)</f>
        <v>402016</v>
      </c>
      <c r="G37" s="18">
        <f t="shared" ref="G37" si="0">SUM(G32:G36)</f>
        <v>667744</v>
      </c>
      <c r="H37" s="112">
        <f>SUM(H32:H36)</f>
        <v>1877333</v>
      </c>
    </row>
    <row r="38" spans="2:8" ht="16.8">
      <c r="B38" s="48" t="s">
        <v>292</v>
      </c>
      <c r="C38" s="113">
        <f>C37/$H$37</f>
        <v>6.8255871494295364E-2</v>
      </c>
      <c r="D38" s="113">
        <f t="shared" ref="D38:H38" si="1">D37/$H$37</f>
        <v>0.17754282271712052</v>
      </c>
      <c r="E38" s="113">
        <f t="shared" si="1"/>
        <v>0.18437165915689971</v>
      </c>
      <c r="F38" s="113">
        <f t="shared" si="1"/>
        <v>0.21414208347693245</v>
      </c>
      <c r="G38" s="113">
        <f t="shared" si="1"/>
        <v>0.35568756315475197</v>
      </c>
      <c r="H38" s="113">
        <f t="shared" si="1"/>
        <v>1</v>
      </c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AZ158"/>
  <sheetViews>
    <sheetView zoomScaleNormal="100" workbookViewId="0">
      <selection activeCell="J7" sqref="J7"/>
    </sheetView>
  </sheetViews>
  <sheetFormatPr baseColWidth="10" defaultColWidth="16.21875" defaultRowHeight="15.6"/>
  <cols>
    <col min="1" max="1" width="7.109375" style="5" customWidth="1"/>
    <col min="2" max="2" width="26.5546875" style="5" customWidth="1"/>
    <col min="3" max="16384" width="16.21875" style="5"/>
  </cols>
  <sheetData>
    <row r="2" spans="2:12" ht="18.600000000000001">
      <c r="B2" s="9" t="s">
        <v>49</v>
      </c>
    </row>
    <row r="3" spans="2:12" ht="16.8">
      <c r="B3" s="11" t="s">
        <v>91</v>
      </c>
      <c r="C3" s="11"/>
      <c r="D3" s="11"/>
      <c r="E3" s="11"/>
      <c r="F3" s="11"/>
      <c r="G3" s="11"/>
      <c r="H3" s="11"/>
    </row>
    <row r="4" spans="2:12" ht="16.8">
      <c r="B4" s="11"/>
      <c r="C4" s="11"/>
      <c r="D4" s="11"/>
      <c r="E4" s="11"/>
      <c r="F4" s="11"/>
      <c r="G4" s="11"/>
      <c r="H4" s="11"/>
      <c r="J4" s="99"/>
      <c r="K4"/>
      <c r="L4" s="100"/>
    </row>
    <row r="5" spans="2:12" ht="40.049999999999997" customHeight="1">
      <c r="B5" s="190"/>
      <c r="C5" s="192" t="s">
        <v>287</v>
      </c>
      <c r="D5" s="193"/>
      <c r="E5" s="193" t="s">
        <v>70</v>
      </c>
      <c r="F5" s="193"/>
      <c r="G5" s="193" t="s">
        <v>9</v>
      </c>
      <c r="H5" s="193"/>
      <c r="L5" s="101"/>
    </row>
    <row r="6" spans="2:12" ht="28.95" customHeight="1">
      <c r="B6" s="191"/>
      <c r="C6" s="49" t="s">
        <v>16</v>
      </c>
      <c r="D6" s="50" t="s">
        <v>22</v>
      </c>
      <c r="E6" s="49" t="s">
        <v>16</v>
      </c>
      <c r="F6" s="50" t="s">
        <v>22</v>
      </c>
      <c r="G6" s="49" t="s">
        <v>16</v>
      </c>
      <c r="H6" s="50" t="s">
        <v>22</v>
      </c>
      <c r="L6" s="101"/>
    </row>
    <row r="7" spans="2:12" ht="16.8">
      <c r="B7" s="17" t="s">
        <v>7</v>
      </c>
      <c r="C7" s="108">
        <v>76180</v>
      </c>
      <c r="D7" s="108">
        <v>69248</v>
      </c>
      <c r="E7" s="109">
        <f>C7/$C$13</f>
        <v>2.0264206091604425E-2</v>
      </c>
      <c r="F7" s="109">
        <f>D7/$D$13</f>
        <v>2.4483576084247147E-2</v>
      </c>
      <c r="G7" s="110" t="s">
        <v>282</v>
      </c>
      <c r="H7" s="10" t="s">
        <v>284</v>
      </c>
      <c r="L7" s="101"/>
    </row>
    <row r="8" spans="2:12" ht="16.8">
      <c r="B8" s="17" t="s">
        <v>8</v>
      </c>
      <c r="C8" s="108">
        <v>29446</v>
      </c>
      <c r="D8" s="108">
        <v>27809</v>
      </c>
      <c r="E8" s="109">
        <f t="shared" ref="E8:E11" si="0">C8/$C$13</f>
        <v>7.832762044806825E-3</v>
      </c>
      <c r="F8" s="109">
        <f t="shared" ref="F8:F11" si="1">D8/$D$13</f>
        <v>9.8322517231808713E-3</v>
      </c>
      <c r="G8" s="110" t="s">
        <v>283</v>
      </c>
      <c r="H8" s="10" t="s">
        <v>285</v>
      </c>
      <c r="L8" s="101"/>
    </row>
    <row r="9" spans="2:12" ht="16.8">
      <c r="B9" s="17" t="s">
        <v>4</v>
      </c>
      <c r="C9" s="108">
        <v>168977</v>
      </c>
      <c r="D9" s="108">
        <v>135907</v>
      </c>
      <c r="E9" s="109">
        <f t="shared" si="0"/>
        <v>4.4948605312956698E-2</v>
      </c>
      <c r="F9" s="109">
        <f t="shared" si="1"/>
        <v>4.8051775861855606E-2</v>
      </c>
      <c r="G9" s="110" t="s">
        <v>281</v>
      </c>
      <c r="H9" s="10" t="s">
        <v>45</v>
      </c>
      <c r="L9" s="101"/>
    </row>
    <row r="10" spans="2:12" ht="16.8">
      <c r="B10" s="17" t="s">
        <v>5</v>
      </c>
      <c r="C10" s="108">
        <v>120244</v>
      </c>
      <c r="D10" s="108">
        <v>108418</v>
      </c>
      <c r="E10" s="109">
        <f t="shared" si="0"/>
        <v>3.1985418709357873E-2</v>
      </c>
      <c r="F10" s="109">
        <f t="shared" si="1"/>
        <v>3.8332664508749816E-2</v>
      </c>
      <c r="G10" s="110" t="s">
        <v>44</v>
      </c>
      <c r="H10" s="10" t="s">
        <v>46</v>
      </c>
      <c r="L10" s="101"/>
    </row>
    <row r="11" spans="2:12" ht="16.8">
      <c r="B11" s="17" t="s">
        <v>6</v>
      </c>
      <c r="C11" s="108">
        <v>94684</v>
      </c>
      <c r="D11" s="108">
        <v>77974</v>
      </c>
      <c r="E11" s="109">
        <f t="shared" si="0"/>
        <v>2.5186349298732914E-2</v>
      </c>
      <c r="F11" s="109">
        <f t="shared" si="1"/>
        <v>2.7568772550731965E-2</v>
      </c>
      <c r="G11" s="110" t="s">
        <v>47</v>
      </c>
      <c r="H11" s="10" t="s">
        <v>286</v>
      </c>
      <c r="L11" s="101"/>
    </row>
    <row r="12" spans="2:12" ht="16.8">
      <c r="B12" s="51" t="s">
        <v>3</v>
      </c>
      <c r="C12" s="52">
        <v>489531</v>
      </c>
      <c r="D12" s="52">
        <f>C12-T37</f>
        <v>419356</v>
      </c>
      <c r="E12" s="98">
        <f>C12/C13</f>
        <v>0.13021734145745872</v>
      </c>
      <c r="F12" s="98">
        <f>D12/D13</f>
        <v>0.1482690407287654</v>
      </c>
      <c r="G12" s="53" t="s">
        <v>180</v>
      </c>
      <c r="H12" s="53" t="s">
        <v>71</v>
      </c>
      <c r="L12" s="101"/>
    </row>
    <row r="13" spans="2:12" ht="16.8">
      <c r="B13" s="51" t="s">
        <v>165</v>
      </c>
      <c r="C13" s="52">
        <v>3759338</v>
      </c>
      <c r="D13" s="52">
        <f>C13-930993</f>
        <v>2828345</v>
      </c>
      <c r="E13" s="52"/>
      <c r="F13" s="52"/>
      <c r="G13" s="53"/>
      <c r="H13" s="53"/>
      <c r="L13" s="101"/>
    </row>
    <row r="14" spans="2:12" ht="16.8">
      <c r="B14" s="67" t="s">
        <v>92</v>
      </c>
      <c r="C14" s="11"/>
      <c r="D14" s="11"/>
      <c r="L14" s="101"/>
    </row>
    <row r="15" spans="2:12">
      <c r="B15" s="27" t="s">
        <v>48</v>
      </c>
      <c r="L15" s="101"/>
    </row>
    <row r="16" spans="2:12">
      <c r="L16" s="101"/>
    </row>
    <row r="17" spans="2:52">
      <c r="L17" s="101"/>
    </row>
    <row r="19" spans="2:52">
      <c r="B19" s="89" t="s">
        <v>93</v>
      </c>
      <c r="C19" s="89" t="s">
        <v>94</v>
      </c>
      <c r="D19" s="89" t="s">
        <v>95</v>
      </c>
      <c r="E19" s="90" t="s">
        <v>96</v>
      </c>
      <c r="F19" s="90" t="s">
        <v>97</v>
      </c>
      <c r="G19" s="90" t="s">
        <v>98</v>
      </c>
      <c r="H19" s="90" t="s">
        <v>99</v>
      </c>
      <c r="I19" s="90" t="s">
        <v>100</v>
      </c>
      <c r="J19" s="90" t="s">
        <v>101</v>
      </c>
      <c r="K19" s="90" t="s">
        <v>102</v>
      </c>
      <c r="L19" s="90" t="s">
        <v>103</v>
      </c>
      <c r="M19" s="90" t="s">
        <v>104</v>
      </c>
      <c r="N19" s="90" t="s">
        <v>105</v>
      </c>
      <c r="O19" s="90" t="s">
        <v>106</v>
      </c>
      <c r="P19" s="90" t="s">
        <v>107</v>
      </c>
      <c r="Q19" s="90" t="s">
        <v>108</v>
      </c>
      <c r="R19" s="90" t="s">
        <v>109</v>
      </c>
      <c r="S19" s="90" t="s">
        <v>110</v>
      </c>
      <c r="T19" s="90" t="s">
        <v>111</v>
      </c>
      <c r="U19" s="91" t="s">
        <v>112</v>
      </c>
      <c r="V19" s="91" t="s">
        <v>113</v>
      </c>
      <c r="W19" s="91" t="s">
        <v>114</v>
      </c>
      <c r="X19" s="91" t="s">
        <v>115</v>
      </c>
      <c r="Y19" s="91" t="s">
        <v>116</v>
      </c>
      <c r="Z19" s="91" t="s">
        <v>117</v>
      </c>
      <c r="AA19" s="91" t="s">
        <v>118</v>
      </c>
      <c r="AB19" s="91" t="s">
        <v>119</v>
      </c>
      <c r="AC19" s="91" t="s">
        <v>120</v>
      </c>
      <c r="AD19" s="91" t="s">
        <v>121</v>
      </c>
      <c r="AE19" s="91" t="s">
        <v>122</v>
      </c>
      <c r="AF19" s="91" t="s">
        <v>123</v>
      </c>
      <c r="AG19" s="91" t="s">
        <v>124</v>
      </c>
      <c r="AH19" s="91" t="s">
        <v>125</v>
      </c>
      <c r="AI19" s="91" t="s">
        <v>126</v>
      </c>
      <c r="AJ19" s="91" t="s">
        <v>127</v>
      </c>
      <c r="AK19" s="90" t="s">
        <v>128</v>
      </c>
      <c r="AL19" s="90" t="s">
        <v>129</v>
      </c>
      <c r="AM19" s="90" t="s">
        <v>130</v>
      </c>
      <c r="AN19" s="90" t="s">
        <v>131</v>
      </c>
      <c r="AO19" s="90" t="s">
        <v>132</v>
      </c>
      <c r="AP19" s="90" t="s">
        <v>133</v>
      </c>
      <c r="AQ19" s="90" t="s">
        <v>134</v>
      </c>
      <c r="AR19" s="90" t="s">
        <v>135</v>
      </c>
      <c r="AS19" s="90" t="s">
        <v>136</v>
      </c>
      <c r="AT19" s="90" t="s">
        <v>137</v>
      </c>
      <c r="AU19" s="90" t="s">
        <v>138</v>
      </c>
      <c r="AV19" s="90" t="s">
        <v>139</v>
      </c>
      <c r="AW19" s="90" t="s">
        <v>140</v>
      </c>
      <c r="AX19" s="90" t="s">
        <v>141</v>
      </c>
      <c r="AY19" s="90" t="s">
        <v>142</v>
      </c>
      <c r="AZ19" s="90" t="s">
        <v>143</v>
      </c>
    </row>
    <row r="20" spans="2:52">
      <c r="B20" s="92" t="s">
        <v>144</v>
      </c>
      <c r="C20" s="92" t="s">
        <v>145</v>
      </c>
      <c r="D20" s="92" t="s">
        <v>146</v>
      </c>
      <c r="E20" s="93">
        <v>144232</v>
      </c>
      <c r="F20" s="93">
        <v>151960</v>
      </c>
      <c r="G20" s="93">
        <v>144412</v>
      </c>
      <c r="H20" s="93">
        <v>132077</v>
      </c>
      <c r="I20" s="93">
        <v>139500</v>
      </c>
      <c r="J20" s="93">
        <v>146365</v>
      </c>
      <c r="K20" s="93">
        <v>152752</v>
      </c>
      <c r="L20" s="93">
        <v>147703</v>
      </c>
      <c r="M20" s="93">
        <v>148124</v>
      </c>
      <c r="N20" s="93">
        <v>148971</v>
      </c>
      <c r="O20" s="93">
        <v>150338</v>
      </c>
      <c r="P20" s="93">
        <v>148963</v>
      </c>
      <c r="Q20" s="93">
        <v>137173</v>
      </c>
      <c r="R20" s="93">
        <v>132802</v>
      </c>
      <c r="S20" s="93">
        <v>137212</v>
      </c>
      <c r="T20" s="93">
        <v>128725</v>
      </c>
      <c r="U20" s="94">
        <v>343.5</v>
      </c>
      <c r="V20" s="94">
        <v>335.4</v>
      </c>
      <c r="W20" s="94">
        <v>331.18</v>
      </c>
      <c r="X20" s="94">
        <v>326.63</v>
      </c>
      <c r="Y20" s="94">
        <v>325.95</v>
      </c>
      <c r="Z20" s="94">
        <v>326.58999999999997</v>
      </c>
      <c r="AA20" s="94">
        <v>326.95</v>
      </c>
      <c r="AB20" s="94">
        <v>324.92</v>
      </c>
      <c r="AC20" s="94">
        <v>324.27</v>
      </c>
      <c r="AD20" s="94">
        <v>326.51</v>
      </c>
      <c r="AE20" s="94">
        <v>327.63</v>
      </c>
      <c r="AF20" s="94">
        <v>326.83999999999997</v>
      </c>
      <c r="AG20" s="94">
        <v>324.45</v>
      </c>
      <c r="AH20" s="94">
        <v>327.42</v>
      </c>
      <c r="AI20" s="94">
        <v>332.58</v>
      </c>
      <c r="AJ20" s="94">
        <v>331.72</v>
      </c>
      <c r="AK20" s="93">
        <v>49543</v>
      </c>
      <c r="AL20" s="93">
        <v>50967</v>
      </c>
      <c r="AM20" s="93">
        <v>47826</v>
      </c>
      <c r="AN20" s="93">
        <v>43140</v>
      </c>
      <c r="AO20" s="93">
        <v>45471</v>
      </c>
      <c r="AP20" s="93">
        <v>47801</v>
      </c>
      <c r="AQ20" s="93">
        <v>49943</v>
      </c>
      <c r="AR20" s="93">
        <v>47992</v>
      </c>
      <c r="AS20" s="93">
        <v>48033</v>
      </c>
      <c r="AT20" s="93">
        <v>48641</v>
      </c>
      <c r="AU20" s="93">
        <v>49255</v>
      </c>
      <c r="AV20" s="93">
        <v>48687</v>
      </c>
      <c r="AW20" s="93">
        <v>44506</v>
      </c>
      <c r="AX20" s="93">
        <v>43483</v>
      </c>
      <c r="AY20" s="93">
        <v>45635</v>
      </c>
      <c r="AZ20" s="93">
        <v>42700</v>
      </c>
    </row>
    <row r="21" spans="2:52">
      <c r="B21" s="95" t="s">
        <v>144</v>
      </c>
      <c r="C21" s="95" t="s">
        <v>147</v>
      </c>
      <c r="D21" s="95" t="s">
        <v>146</v>
      </c>
      <c r="E21" s="96">
        <v>59034</v>
      </c>
      <c r="F21" s="96">
        <v>62609</v>
      </c>
      <c r="G21" s="96">
        <v>58808</v>
      </c>
      <c r="H21" s="96">
        <v>53373</v>
      </c>
      <c r="I21" s="96">
        <v>53315</v>
      </c>
      <c r="J21" s="96">
        <v>51256</v>
      </c>
      <c r="K21" s="96">
        <v>51398</v>
      </c>
      <c r="L21" s="96">
        <v>53751</v>
      </c>
      <c r="M21" s="96">
        <v>55857</v>
      </c>
      <c r="N21" s="96">
        <v>55716</v>
      </c>
      <c r="O21" s="96">
        <v>56726</v>
      </c>
      <c r="P21" s="96">
        <v>58172</v>
      </c>
      <c r="Q21" s="96">
        <v>54051</v>
      </c>
      <c r="R21" s="96">
        <v>52778</v>
      </c>
      <c r="S21" s="96">
        <v>54763</v>
      </c>
      <c r="T21" s="96">
        <v>52467</v>
      </c>
      <c r="U21" s="97">
        <v>385.25</v>
      </c>
      <c r="V21" s="97">
        <v>387.32</v>
      </c>
      <c r="W21" s="97">
        <v>389.06</v>
      </c>
      <c r="X21" s="97">
        <v>385.8</v>
      </c>
      <c r="Y21" s="97">
        <v>391.03</v>
      </c>
      <c r="Z21" s="97">
        <v>394.43</v>
      </c>
      <c r="AA21" s="97">
        <v>397.28</v>
      </c>
      <c r="AB21" s="97">
        <v>401.26</v>
      </c>
      <c r="AC21" s="97">
        <v>396.39</v>
      </c>
      <c r="AD21" s="97">
        <v>399.47</v>
      </c>
      <c r="AE21" s="97">
        <v>400.84</v>
      </c>
      <c r="AF21" s="97">
        <v>400.2</v>
      </c>
      <c r="AG21" s="97">
        <v>395.09</v>
      </c>
      <c r="AH21" s="97">
        <v>394.95</v>
      </c>
      <c r="AI21" s="97">
        <v>397.23</v>
      </c>
      <c r="AJ21" s="97">
        <v>396.94</v>
      </c>
      <c r="AK21" s="96">
        <v>22743</v>
      </c>
      <c r="AL21" s="96">
        <v>24250</v>
      </c>
      <c r="AM21" s="96">
        <v>22880</v>
      </c>
      <c r="AN21" s="96">
        <v>20591</v>
      </c>
      <c r="AO21" s="96">
        <v>20848</v>
      </c>
      <c r="AP21" s="96">
        <v>20217</v>
      </c>
      <c r="AQ21" s="96">
        <v>20420</v>
      </c>
      <c r="AR21" s="96">
        <v>21568</v>
      </c>
      <c r="AS21" s="96">
        <v>22141</v>
      </c>
      <c r="AT21" s="96">
        <v>22257</v>
      </c>
      <c r="AU21" s="96">
        <v>22738</v>
      </c>
      <c r="AV21" s="96">
        <v>23280</v>
      </c>
      <c r="AW21" s="96">
        <v>21355</v>
      </c>
      <c r="AX21" s="96">
        <v>20845</v>
      </c>
      <c r="AY21" s="96">
        <v>21754</v>
      </c>
      <c r="AZ21" s="96">
        <v>20826</v>
      </c>
    </row>
    <row r="22" spans="2:52">
      <c r="B22" s="92" t="s">
        <v>144</v>
      </c>
      <c r="C22" s="92" t="s">
        <v>148</v>
      </c>
      <c r="D22" s="92" t="s">
        <v>146</v>
      </c>
      <c r="E22" s="93">
        <v>203266</v>
      </c>
      <c r="F22" s="93">
        <v>214569</v>
      </c>
      <c r="G22" s="93">
        <v>203220</v>
      </c>
      <c r="H22" s="93">
        <v>185450</v>
      </c>
      <c r="I22" s="93">
        <v>192815</v>
      </c>
      <c r="J22" s="93">
        <v>197621</v>
      </c>
      <c r="K22" s="93">
        <v>204150</v>
      </c>
      <c r="L22" s="93">
        <v>201454</v>
      </c>
      <c r="M22" s="93">
        <v>203981</v>
      </c>
      <c r="N22" s="93">
        <v>204687</v>
      </c>
      <c r="O22" s="93">
        <v>207064</v>
      </c>
      <c r="P22" s="93">
        <v>207135</v>
      </c>
      <c r="Q22" s="93">
        <v>191224</v>
      </c>
      <c r="R22" s="93">
        <v>185580</v>
      </c>
      <c r="S22" s="93">
        <v>191975</v>
      </c>
      <c r="T22" s="93">
        <v>181192</v>
      </c>
      <c r="U22" s="94">
        <v>355.62</v>
      </c>
      <c r="V22" s="94">
        <v>350.55</v>
      </c>
      <c r="W22" s="94">
        <v>347.93</v>
      </c>
      <c r="X22" s="94">
        <v>343.66</v>
      </c>
      <c r="Y22" s="94">
        <v>343.95</v>
      </c>
      <c r="Z22" s="94">
        <v>344.19</v>
      </c>
      <c r="AA22" s="94">
        <v>344.66</v>
      </c>
      <c r="AB22" s="94">
        <v>345.29</v>
      </c>
      <c r="AC22" s="94">
        <v>344.02</v>
      </c>
      <c r="AD22" s="94">
        <v>346.37</v>
      </c>
      <c r="AE22" s="94">
        <v>347.69</v>
      </c>
      <c r="AF22" s="94">
        <v>347.44</v>
      </c>
      <c r="AG22" s="94">
        <v>344.42</v>
      </c>
      <c r="AH22" s="94">
        <v>346.63</v>
      </c>
      <c r="AI22" s="94">
        <v>351.03</v>
      </c>
      <c r="AJ22" s="94">
        <v>350.6</v>
      </c>
      <c r="AK22" s="93">
        <v>72286</v>
      </c>
      <c r="AL22" s="93">
        <v>75217</v>
      </c>
      <c r="AM22" s="93">
        <v>70705</v>
      </c>
      <c r="AN22" s="93">
        <v>63731</v>
      </c>
      <c r="AO22" s="93">
        <v>66319</v>
      </c>
      <c r="AP22" s="93">
        <v>68018</v>
      </c>
      <c r="AQ22" s="93">
        <v>70362</v>
      </c>
      <c r="AR22" s="93">
        <v>69560</v>
      </c>
      <c r="AS22" s="93">
        <v>70174</v>
      </c>
      <c r="AT22" s="93">
        <v>70898</v>
      </c>
      <c r="AU22" s="93">
        <v>71993</v>
      </c>
      <c r="AV22" s="93">
        <v>71967</v>
      </c>
      <c r="AW22" s="93">
        <v>65862</v>
      </c>
      <c r="AX22" s="93">
        <v>64328</v>
      </c>
      <c r="AY22" s="93">
        <v>67388</v>
      </c>
      <c r="AZ22" s="93">
        <v>63526</v>
      </c>
    </row>
    <row r="23" spans="2:52">
      <c r="B23" s="95" t="s">
        <v>144</v>
      </c>
      <c r="C23" s="95" t="s">
        <v>149</v>
      </c>
      <c r="D23" s="95" t="s">
        <v>146</v>
      </c>
      <c r="E23" s="96">
        <v>15641</v>
      </c>
      <c r="F23" s="96">
        <v>17204</v>
      </c>
      <c r="G23" s="96">
        <v>15939</v>
      </c>
      <c r="H23" s="96">
        <v>14121</v>
      </c>
      <c r="I23" s="96">
        <v>13939</v>
      </c>
      <c r="J23" s="96">
        <v>14647</v>
      </c>
      <c r="K23" s="96">
        <v>15910</v>
      </c>
      <c r="L23" s="96">
        <v>16563</v>
      </c>
      <c r="M23" s="96">
        <v>16438</v>
      </c>
      <c r="N23" s="96">
        <v>16835</v>
      </c>
      <c r="O23" s="96">
        <v>16546</v>
      </c>
      <c r="P23" s="96">
        <v>16967</v>
      </c>
      <c r="Q23" s="96">
        <v>15532</v>
      </c>
      <c r="R23" s="96">
        <v>14787</v>
      </c>
      <c r="S23" s="96">
        <v>14991</v>
      </c>
      <c r="T23" s="96">
        <v>14769</v>
      </c>
      <c r="U23" s="97">
        <v>338.34</v>
      </c>
      <c r="V23" s="97">
        <v>332.89</v>
      </c>
      <c r="W23" s="97">
        <v>332.29</v>
      </c>
      <c r="X23" s="97">
        <v>325.88</v>
      </c>
      <c r="Y23" s="97">
        <v>325.47000000000003</v>
      </c>
      <c r="Z23" s="97">
        <v>323.77999999999997</v>
      </c>
      <c r="AA23" s="97">
        <v>323.73</v>
      </c>
      <c r="AB23" s="97">
        <v>317.51</v>
      </c>
      <c r="AC23" s="97">
        <v>319.49</v>
      </c>
      <c r="AD23" s="97">
        <v>321.63</v>
      </c>
      <c r="AE23" s="97">
        <v>325.95</v>
      </c>
      <c r="AF23" s="97">
        <v>322.64999999999998</v>
      </c>
      <c r="AG23" s="97">
        <v>322.77999999999997</v>
      </c>
      <c r="AH23" s="97">
        <v>325.89</v>
      </c>
      <c r="AI23" s="97">
        <v>329.7</v>
      </c>
      <c r="AJ23" s="97">
        <v>329.12</v>
      </c>
      <c r="AK23" s="96">
        <v>5292</v>
      </c>
      <c r="AL23" s="96">
        <v>5727</v>
      </c>
      <c r="AM23" s="96">
        <v>5296</v>
      </c>
      <c r="AN23" s="96">
        <v>4602</v>
      </c>
      <c r="AO23" s="96">
        <v>4537</v>
      </c>
      <c r="AP23" s="96">
        <v>4742</v>
      </c>
      <c r="AQ23" s="96">
        <v>5151</v>
      </c>
      <c r="AR23" s="96">
        <v>5259</v>
      </c>
      <c r="AS23" s="96">
        <v>5252</v>
      </c>
      <c r="AT23" s="96">
        <v>5415</v>
      </c>
      <c r="AU23" s="96">
        <v>5393</v>
      </c>
      <c r="AV23" s="96">
        <v>5474</v>
      </c>
      <c r="AW23" s="96">
        <v>5013</v>
      </c>
      <c r="AX23" s="96">
        <v>4819</v>
      </c>
      <c r="AY23" s="96">
        <v>4942</v>
      </c>
      <c r="AZ23" s="96">
        <v>4861</v>
      </c>
    </row>
    <row r="24" spans="2:52">
      <c r="B24" s="92" t="s">
        <v>144</v>
      </c>
      <c r="C24" s="92" t="s">
        <v>150</v>
      </c>
      <c r="D24" s="92" t="s">
        <v>146</v>
      </c>
      <c r="E24" s="93">
        <v>51184</v>
      </c>
      <c r="F24" s="93">
        <v>51034</v>
      </c>
      <c r="G24" s="93">
        <v>47165</v>
      </c>
      <c r="H24" s="93">
        <v>41551</v>
      </c>
      <c r="I24" s="93">
        <v>43090</v>
      </c>
      <c r="J24" s="93">
        <v>42270</v>
      </c>
      <c r="K24" s="93">
        <v>41170</v>
      </c>
      <c r="L24" s="93">
        <v>41741</v>
      </c>
      <c r="M24" s="93">
        <v>42181</v>
      </c>
      <c r="N24" s="93">
        <v>41970</v>
      </c>
      <c r="O24" s="93">
        <v>43352</v>
      </c>
      <c r="P24" s="93">
        <v>44752</v>
      </c>
      <c r="Q24" s="93">
        <v>41760</v>
      </c>
      <c r="R24" s="93">
        <v>42088</v>
      </c>
      <c r="S24" s="93">
        <v>43450</v>
      </c>
      <c r="T24" s="93">
        <v>44467</v>
      </c>
      <c r="U24" s="94">
        <v>390.22</v>
      </c>
      <c r="V24" s="94">
        <v>390.09</v>
      </c>
      <c r="W24" s="94">
        <v>390.96</v>
      </c>
      <c r="X24" s="94">
        <v>386.21</v>
      </c>
      <c r="Y24" s="94">
        <v>389.77</v>
      </c>
      <c r="Z24" s="94">
        <v>394.04</v>
      </c>
      <c r="AA24" s="94">
        <v>400.2</v>
      </c>
      <c r="AB24" s="94">
        <v>395.44</v>
      </c>
      <c r="AC24" s="94">
        <v>400.58</v>
      </c>
      <c r="AD24" s="94">
        <v>400.84</v>
      </c>
      <c r="AE24" s="94">
        <v>405.55</v>
      </c>
      <c r="AF24" s="94">
        <v>403.37</v>
      </c>
      <c r="AG24" s="94">
        <v>400.03</v>
      </c>
      <c r="AH24" s="94">
        <v>400.39</v>
      </c>
      <c r="AI24" s="94">
        <v>399.36</v>
      </c>
      <c r="AJ24" s="94">
        <v>400.47</v>
      </c>
      <c r="AK24" s="93">
        <v>19973</v>
      </c>
      <c r="AL24" s="93">
        <v>19908</v>
      </c>
      <c r="AM24" s="93">
        <v>18440</v>
      </c>
      <c r="AN24" s="93">
        <v>16048</v>
      </c>
      <c r="AO24" s="93">
        <v>16795</v>
      </c>
      <c r="AP24" s="93">
        <v>16656</v>
      </c>
      <c r="AQ24" s="93">
        <v>16476</v>
      </c>
      <c r="AR24" s="93">
        <v>16506</v>
      </c>
      <c r="AS24" s="93">
        <v>16897</v>
      </c>
      <c r="AT24" s="93">
        <v>16823</v>
      </c>
      <c r="AU24" s="93">
        <v>17581</v>
      </c>
      <c r="AV24" s="93">
        <v>18052</v>
      </c>
      <c r="AW24" s="93">
        <v>16705</v>
      </c>
      <c r="AX24" s="93">
        <v>16852</v>
      </c>
      <c r="AY24" s="93">
        <v>17352</v>
      </c>
      <c r="AZ24" s="93">
        <v>17808</v>
      </c>
    </row>
    <row r="25" spans="2:52">
      <c r="B25" s="95" t="s">
        <v>144</v>
      </c>
      <c r="C25" s="95" t="s">
        <v>151</v>
      </c>
      <c r="D25" s="95" t="s">
        <v>146</v>
      </c>
      <c r="E25" s="96">
        <v>66825</v>
      </c>
      <c r="F25" s="96">
        <v>68238</v>
      </c>
      <c r="G25" s="96">
        <v>63104</v>
      </c>
      <c r="H25" s="96">
        <v>55672</v>
      </c>
      <c r="I25" s="96">
        <v>57029</v>
      </c>
      <c r="J25" s="96">
        <v>56917</v>
      </c>
      <c r="K25" s="96">
        <v>57080</v>
      </c>
      <c r="L25" s="96">
        <v>58304</v>
      </c>
      <c r="M25" s="96">
        <v>58619</v>
      </c>
      <c r="N25" s="96">
        <v>58805</v>
      </c>
      <c r="O25" s="96">
        <v>59898</v>
      </c>
      <c r="P25" s="96">
        <v>61719</v>
      </c>
      <c r="Q25" s="96">
        <v>57292</v>
      </c>
      <c r="R25" s="96">
        <v>56875</v>
      </c>
      <c r="S25" s="96">
        <v>58441</v>
      </c>
      <c r="T25" s="96">
        <v>59236</v>
      </c>
      <c r="U25" s="97">
        <v>378.08</v>
      </c>
      <c r="V25" s="97">
        <v>375.67</v>
      </c>
      <c r="W25" s="97">
        <v>376.14</v>
      </c>
      <c r="X25" s="97">
        <v>370.91</v>
      </c>
      <c r="Y25" s="97">
        <v>374.05</v>
      </c>
      <c r="Z25" s="97">
        <v>375.96</v>
      </c>
      <c r="AA25" s="97">
        <v>378.89</v>
      </c>
      <c r="AB25" s="97">
        <v>373.3</v>
      </c>
      <c r="AC25" s="97">
        <v>377.84</v>
      </c>
      <c r="AD25" s="97">
        <v>378.16</v>
      </c>
      <c r="AE25" s="97">
        <v>383.56</v>
      </c>
      <c r="AF25" s="97">
        <v>381.18</v>
      </c>
      <c r="AG25" s="97">
        <v>379.08</v>
      </c>
      <c r="AH25" s="97">
        <v>381.02</v>
      </c>
      <c r="AI25" s="97">
        <v>381.49</v>
      </c>
      <c r="AJ25" s="97">
        <v>382.68</v>
      </c>
      <c r="AK25" s="96">
        <v>25265</v>
      </c>
      <c r="AL25" s="96">
        <v>25635</v>
      </c>
      <c r="AM25" s="96">
        <v>23736</v>
      </c>
      <c r="AN25" s="96">
        <v>20649</v>
      </c>
      <c r="AO25" s="96">
        <v>21332</v>
      </c>
      <c r="AP25" s="96">
        <v>21398</v>
      </c>
      <c r="AQ25" s="96">
        <v>21627</v>
      </c>
      <c r="AR25" s="96">
        <v>21765</v>
      </c>
      <c r="AS25" s="96">
        <v>22149</v>
      </c>
      <c r="AT25" s="96">
        <v>22238</v>
      </c>
      <c r="AU25" s="96">
        <v>22974</v>
      </c>
      <c r="AV25" s="96">
        <v>23526</v>
      </c>
      <c r="AW25" s="96">
        <v>21718</v>
      </c>
      <c r="AX25" s="96">
        <v>21671</v>
      </c>
      <c r="AY25" s="96">
        <v>22295</v>
      </c>
      <c r="AZ25" s="96">
        <v>22669</v>
      </c>
    </row>
    <row r="26" spans="2:52">
      <c r="B26" s="92" t="s">
        <v>144</v>
      </c>
      <c r="C26" s="92" t="s">
        <v>152</v>
      </c>
      <c r="D26" s="92" t="s">
        <v>146</v>
      </c>
      <c r="E26" s="93">
        <v>593</v>
      </c>
      <c r="F26" s="93">
        <v>770</v>
      </c>
      <c r="G26" s="93">
        <v>718</v>
      </c>
      <c r="H26" s="93">
        <v>599</v>
      </c>
      <c r="I26" s="93">
        <v>681</v>
      </c>
      <c r="J26" s="93">
        <v>681</v>
      </c>
      <c r="K26" s="93">
        <v>757</v>
      </c>
      <c r="L26" s="93">
        <v>828</v>
      </c>
      <c r="M26" s="93">
        <v>833</v>
      </c>
      <c r="N26" s="93">
        <v>1045</v>
      </c>
      <c r="O26" s="93">
        <v>1007</v>
      </c>
      <c r="P26" s="93">
        <v>1379</v>
      </c>
      <c r="Q26" s="93">
        <v>1288</v>
      </c>
      <c r="R26" s="93">
        <v>1277</v>
      </c>
      <c r="S26" s="93">
        <v>1023</v>
      </c>
      <c r="T26" s="93">
        <v>1118</v>
      </c>
      <c r="U26" s="94">
        <v>232.72</v>
      </c>
      <c r="V26" s="94">
        <v>211.69</v>
      </c>
      <c r="W26" s="94">
        <v>215.46</v>
      </c>
      <c r="X26" s="94">
        <v>205.51</v>
      </c>
      <c r="Y26" s="94">
        <v>196.92</v>
      </c>
      <c r="Z26" s="94">
        <v>204.55</v>
      </c>
      <c r="AA26" s="94">
        <v>215.19</v>
      </c>
      <c r="AB26" s="94">
        <v>228.5</v>
      </c>
      <c r="AC26" s="94">
        <v>222.21</v>
      </c>
      <c r="AD26" s="94">
        <v>224.31</v>
      </c>
      <c r="AE26" s="94">
        <v>226.32</v>
      </c>
      <c r="AF26" s="94">
        <v>233.65</v>
      </c>
      <c r="AG26" s="94">
        <v>221.51</v>
      </c>
      <c r="AH26" s="94">
        <v>230.7</v>
      </c>
      <c r="AI26" s="94">
        <v>234.02</v>
      </c>
      <c r="AJ26" s="94">
        <v>245.62</v>
      </c>
      <c r="AK26" s="93">
        <v>138</v>
      </c>
      <c r="AL26" s="93">
        <v>163</v>
      </c>
      <c r="AM26" s="93">
        <v>155</v>
      </c>
      <c r="AN26" s="93">
        <v>123</v>
      </c>
      <c r="AO26" s="93">
        <v>134</v>
      </c>
      <c r="AP26" s="93">
        <v>139</v>
      </c>
      <c r="AQ26" s="93">
        <v>163</v>
      </c>
      <c r="AR26" s="93">
        <v>189</v>
      </c>
      <c r="AS26" s="93">
        <v>185</v>
      </c>
      <c r="AT26" s="93">
        <v>234</v>
      </c>
      <c r="AU26" s="93">
        <v>228</v>
      </c>
      <c r="AV26" s="93">
        <v>322</v>
      </c>
      <c r="AW26" s="93">
        <v>285</v>
      </c>
      <c r="AX26" s="93">
        <v>295</v>
      </c>
      <c r="AY26" s="93">
        <v>239</v>
      </c>
      <c r="AZ26" s="93">
        <v>275</v>
      </c>
    </row>
    <row r="27" spans="2:52">
      <c r="B27" s="95" t="s">
        <v>144</v>
      </c>
      <c r="C27" s="95" t="s">
        <v>153</v>
      </c>
      <c r="D27" s="95" t="s">
        <v>146</v>
      </c>
      <c r="E27" s="96">
        <v>2628</v>
      </c>
      <c r="F27" s="96">
        <v>3473</v>
      </c>
      <c r="G27" s="96">
        <v>3753</v>
      </c>
      <c r="H27" s="96">
        <v>3247</v>
      </c>
      <c r="I27" s="96">
        <v>3041</v>
      </c>
      <c r="J27" s="96">
        <v>2630</v>
      </c>
      <c r="K27" s="96">
        <v>2858</v>
      </c>
      <c r="L27" s="96">
        <v>2989</v>
      </c>
      <c r="M27" s="96">
        <v>3448</v>
      </c>
      <c r="N27" s="96">
        <v>3571</v>
      </c>
      <c r="O27" s="96">
        <v>3744</v>
      </c>
      <c r="P27" s="96">
        <v>4732</v>
      </c>
      <c r="Q27" s="96">
        <v>4916</v>
      </c>
      <c r="R27" s="96">
        <v>5082</v>
      </c>
      <c r="S27" s="96">
        <v>5202</v>
      </c>
      <c r="T27" s="96">
        <v>5314</v>
      </c>
      <c r="U27" s="97">
        <v>293</v>
      </c>
      <c r="V27" s="97">
        <v>278.72000000000003</v>
      </c>
      <c r="W27" s="97">
        <v>292.49</v>
      </c>
      <c r="X27" s="97">
        <v>288.45</v>
      </c>
      <c r="Y27" s="97">
        <v>286.25</v>
      </c>
      <c r="Z27" s="97">
        <v>301.22000000000003</v>
      </c>
      <c r="AA27" s="97">
        <v>307</v>
      </c>
      <c r="AB27" s="97">
        <v>308.52999999999997</v>
      </c>
      <c r="AC27" s="97">
        <v>305.42</v>
      </c>
      <c r="AD27" s="97">
        <v>313.5</v>
      </c>
      <c r="AE27" s="97">
        <v>321.20999999999998</v>
      </c>
      <c r="AF27" s="97">
        <v>312.62</v>
      </c>
      <c r="AG27" s="97">
        <v>315.87</v>
      </c>
      <c r="AH27" s="97">
        <v>312.08</v>
      </c>
      <c r="AI27" s="97">
        <v>316.36</v>
      </c>
      <c r="AJ27" s="97">
        <v>323.58</v>
      </c>
      <c r="AK27" s="96">
        <v>770</v>
      </c>
      <c r="AL27" s="96">
        <v>968</v>
      </c>
      <c r="AM27" s="96">
        <v>1098</v>
      </c>
      <c r="AN27" s="96">
        <v>937</v>
      </c>
      <c r="AO27" s="96">
        <v>870</v>
      </c>
      <c r="AP27" s="96">
        <v>792</v>
      </c>
      <c r="AQ27" s="96">
        <v>877</v>
      </c>
      <c r="AR27" s="96">
        <v>922</v>
      </c>
      <c r="AS27" s="96">
        <v>1053</v>
      </c>
      <c r="AT27" s="96">
        <v>1120</v>
      </c>
      <c r="AU27" s="96">
        <v>1203</v>
      </c>
      <c r="AV27" s="96">
        <v>1479</v>
      </c>
      <c r="AW27" s="96">
        <v>1553</v>
      </c>
      <c r="AX27" s="96">
        <v>1586</v>
      </c>
      <c r="AY27" s="96">
        <v>1646</v>
      </c>
      <c r="AZ27" s="96">
        <v>1720</v>
      </c>
    </row>
    <row r="28" spans="2:52">
      <c r="B28" s="92" t="s">
        <v>144</v>
      </c>
      <c r="C28" s="92" t="s">
        <v>154</v>
      </c>
      <c r="D28" s="92" t="s">
        <v>146</v>
      </c>
      <c r="E28" s="93">
        <v>3221</v>
      </c>
      <c r="F28" s="93">
        <v>4243</v>
      </c>
      <c r="G28" s="93">
        <v>4471</v>
      </c>
      <c r="H28" s="93">
        <v>3846</v>
      </c>
      <c r="I28" s="93">
        <v>3722</v>
      </c>
      <c r="J28" s="93">
        <v>3311</v>
      </c>
      <c r="K28" s="93">
        <v>3615</v>
      </c>
      <c r="L28" s="93">
        <v>3817</v>
      </c>
      <c r="M28" s="93">
        <v>4281</v>
      </c>
      <c r="N28" s="93">
        <v>4616</v>
      </c>
      <c r="O28" s="93">
        <v>4751</v>
      </c>
      <c r="P28" s="93">
        <v>6111</v>
      </c>
      <c r="Q28" s="93">
        <v>6204</v>
      </c>
      <c r="R28" s="93">
        <v>6359</v>
      </c>
      <c r="S28" s="93">
        <v>6225</v>
      </c>
      <c r="T28" s="93">
        <v>6432</v>
      </c>
      <c r="U28" s="94">
        <v>281.89999999999998</v>
      </c>
      <c r="V28" s="94">
        <v>266.56</v>
      </c>
      <c r="W28" s="94">
        <v>280.12</v>
      </c>
      <c r="X28" s="94">
        <v>275.52999999999997</v>
      </c>
      <c r="Y28" s="94">
        <v>269.91000000000003</v>
      </c>
      <c r="Z28" s="94">
        <v>281.33</v>
      </c>
      <c r="AA28" s="94">
        <v>287.77</v>
      </c>
      <c r="AB28" s="94">
        <v>291.17</v>
      </c>
      <c r="AC28" s="94">
        <v>289.23</v>
      </c>
      <c r="AD28" s="94">
        <v>293.31</v>
      </c>
      <c r="AE28" s="94">
        <v>301.08999999999997</v>
      </c>
      <c r="AF28" s="94">
        <v>294.8</v>
      </c>
      <c r="AG28" s="94">
        <v>296.27999999999997</v>
      </c>
      <c r="AH28" s="94">
        <v>295.74</v>
      </c>
      <c r="AI28" s="94">
        <v>302.83</v>
      </c>
      <c r="AJ28" s="94">
        <v>310.02999999999997</v>
      </c>
      <c r="AK28" s="93">
        <v>908</v>
      </c>
      <c r="AL28" s="93">
        <v>1131</v>
      </c>
      <c r="AM28" s="93">
        <v>1252</v>
      </c>
      <c r="AN28" s="93">
        <v>1060</v>
      </c>
      <c r="AO28" s="93">
        <v>1005</v>
      </c>
      <c r="AP28" s="93">
        <v>932</v>
      </c>
      <c r="AQ28" s="93">
        <v>1040</v>
      </c>
      <c r="AR28" s="93">
        <v>1111</v>
      </c>
      <c r="AS28" s="93">
        <v>1238</v>
      </c>
      <c r="AT28" s="93">
        <v>1354</v>
      </c>
      <c r="AU28" s="93">
        <v>1430</v>
      </c>
      <c r="AV28" s="93">
        <v>1802</v>
      </c>
      <c r="AW28" s="93">
        <v>1838</v>
      </c>
      <c r="AX28" s="93">
        <v>1881</v>
      </c>
      <c r="AY28" s="93">
        <v>1885</v>
      </c>
      <c r="AZ28" s="93">
        <v>1994</v>
      </c>
    </row>
    <row r="29" spans="2:52">
      <c r="B29" s="95" t="s">
        <v>144</v>
      </c>
      <c r="C29" s="95" t="s">
        <v>155</v>
      </c>
      <c r="D29" s="95" t="s">
        <v>146</v>
      </c>
      <c r="E29" s="96">
        <v>1235</v>
      </c>
      <c r="F29" s="96">
        <v>1156</v>
      </c>
      <c r="G29" s="96">
        <v>993</v>
      </c>
      <c r="H29" s="96">
        <v>732</v>
      </c>
      <c r="I29" s="96">
        <v>526</v>
      </c>
      <c r="J29" s="96">
        <v>600</v>
      </c>
      <c r="K29" s="96">
        <v>586</v>
      </c>
      <c r="L29" s="96">
        <v>592</v>
      </c>
      <c r="M29" s="96">
        <v>483</v>
      </c>
      <c r="N29" s="96">
        <v>470</v>
      </c>
      <c r="O29" s="96">
        <v>460</v>
      </c>
      <c r="P29" s="96">
        <v>496</v>
      </c>
      <c r="Q29" s="96">
        <v>415</v>
      </c>
      <c r="R29" s="96">
        <v>485</v>
      </c>
      <c r="S29" s="96">
        <v>409</v>
      </c>
      <c r="T29" s="96">
        <v>298</v>
      </c>
      <c r="U29" s="97">
        <v>151.41999999999999</v>
      </c>
      <c r="V29" s="97">
        <v>176.04</v>
      </c>
      <c r="W29" s="97">
        <v>173.72</v>
      </c>
      <c r="X29" s="97">
        <v>160.38</v>
      </c>
      <c r="Y29" s="97">
        <v>157.6</v>
      </c>
      <c r="Z29" s="97">
        <v>162.5</v>
      </c>
      <c r="AA29" s="97">
        <v>157</v>
      </c>
      <c r="AB29" s="97">
        <v>165.54</v>
      </c>
      <c r="AC29" s="97">
        <v>148.24</v>
      </c>
      <c r="AD29" s="97">
        <v>152.13</v>
      </c>
      <c r="AE29" s="97">
        <v>153.47999999999999</v>
      </c>
      <c r="AF29" s="97">
        <v>155.44</v>
      </c>
      <c r="AG29" s="97">
        <v>150.6</v>
      </c>
      <c r="AH29" s="97">
        <v>149.69</v>
      </c>
      <c r="AI29" s="97">
        <v>144.5</v>
      </c>
      <c r="AJ29" s="97">
        <v>153.36000000000001</v>
      </c>
      <c r="AK29" s="96">
        <v>187</v>
      </c>
      <c r="AL29" s="96">
        <v>204</v>
      </c>
      <c r="AM29" s="96">
        <v>172</v>
      </c>
      <c r="AN29" s="96">
        <v>117</v>
      </c>
      <c r="AO29" s="96">
        <v>83</v>
      </c>
      <c r="AP29" s="96">
        <v>98</v>
      </c>
      <c r="AQ29" s="96">
        <v>92</v>
      </c>
      <c r="AR29" s="96">
        <v>98</v>
      </c>
      <c r="AS29" s="96">
        <v>72</v>
      </c>
      <c r="AT29" s="96">
        <v>72</v>
      </c>
      <c r="AU29" s="96">
        <v>71</v>
      </c>
      <c r="AV29" s="96">
        <v>77</v>
      </c>
      <c r="AW29" s="96">
        <v>62</v>
      </c>
      <c r="AX29" s="96">
        <v>73</v>
      </c>
      <c r="AY29" s="96">
        <v>59</v>
      </c>
      <c r="AZ29" s="96">
        <v>46</v>
      </c>
    </row>
    <row r="30" spans="2:52">
      <c r="B30" s="92" t="s">
        <v>144</v>
      </c>
      <c r="C30" s="92" t="s">
        <v>156</v>
      </c>
      <c r="D30" s="92" t="s">
        <v>146</v>
      </c>
      <c r="E30" s="93">
        <v>71281</v>
      </c>
      <c r="F30" s="93">
        <v>73637</v>
      </c>
      <c r="G30" s="93">
        <v>68568</v>
      </c>
      <c r="H30" s="93">
        <v>60250</v>
      </c>
      <c r="I30" s="93">
        <v>61277</v>
      </c>
      <c r="J30" s="93">
        <v>60828</v>
      </c>
      <c r="K30" s="93">
        <v>61281</v>
      </c>
      <c r="L30" s="93">
        <v>62713</v>
      </c>
      <c r="M30" s="93">
        <v>63383</v>
      </c>
      <c r="N30" s="93">
        <v>63891</v>
      </c>
      <c r="O30" s="93">
        <v>65109</v>
      </c>
      <c r="P30" s="93">
        <v>68326</v>
      </c>
      <c r="Q30" s="93">
        <v>63911</v>
      </c>
      <c r="R30" s="93">
        <v>63719</v>
      </c>
      <c r="S30" s="93">
        <v>65075</v>
      </c>
      <c r="T30" s="93">
        <v>65966</v>
      </c>
      <c r="U30" s="94">
        <v>369.8</v>
      </c>
      <c r="V30" s="94">
        <v>366.25</v>
      </c>
      <c r="W30" s="94">
        <v>366.95</v>
      </c>
      <c r="X30" s="94">
        <v>362.26</v>
      </c>
      <c r="Y30" s="94">
        <v>365.87</v>
      </c>
      <c r="Z30" s="94">
        <v>368.7</v>
      </c>
      <c r="AA30" s="94">
        <v>371.39</v>
      </c>
      <c r="AB30" s="94">
        <v>366.34</v>
      </c>
      <c r="AC30" s="94">
        <v>370.11</v>
      </c>
      <c r="AD30" s="94">
        <v>370.37</v>
      </c>
      <c r="AE30" s="94">
        <v>375.92</v>
      </c>
      <c r="AF30" s="94">
        <v>371.82</v>
      </c>
      <c r="AG30" s="94">
        <v>369.56</v>
      </c>
      <c r="AH30" s="94">
        <v>370.75</v>
      </c>
      <c r="AI30" s="94">
        <v>372.48</v>
      </c>
      <c r="AJ30" s="94">
        <v>374.56</v>
      </c>
      <c r="AK30" s="93">
        <v>26360</v>
      </c>
      <c r="AL30" s="93">
        <v>26970</v>
      </c>
      <c r="AM30" s="93">
        <v>25161</v>
      </c>
      <c r="AN30" s="93">
        <v>21826</v>
      </c>
      <c r="AO30" s="93">
        <v>22419</v>
      </c>
      <c r="AP30" s="93">
        <v>22427</v>
      </c>
      <c r="AQ30" s="93">
        <v>22759</v>
      </c>
      <c r="AR30" s="93">
        <v>22974</v>
      </c>
      <c r="AS30" s="93">
        <v>23458</v>
      </c>
      <c r="AT30" s="93">
        <v>23663</v>
      </c>
      <c r="AU30" s="93">
        <v>24476</v>
      </c>
      <c r="AV30" s="93">
        <v>25405</v>
      </c>
      <c r="AW30" s="93">
        <v>23619</v>
      </c>
      <c r="AX30" s="93">
        <v>23624</v>
      </c>
      <c r="AY30" s="93">
        <v>24239</v>
      </c>
      <c r="AZ30" s="93">
        <v>24708</v>
      </c>
    </row>
    <row r="31" spans="2:52">
      <c r="B31" s="95" t="s">
        <v>144</v>
      </c>
      <c r="C31" s="95" t="s">
        <v>157</v>
      </c>
      <c r="D31" s="95" t="s">
        <v>146</v>
      </c>
      <c r="E31" s="96">
        <v>89693</v>
      </c>
      <c r="F31" s="96">
        <v>85946</v>
      </c>
      <c r="G31" s="96">
        <v>72400</v>
      </c>
      <c r="H31" s="96">
        <v>63870</v>
      </c>
      <c r="I31" s="96">
        <v>64486</v>
      </c>
      <c r="J31" s="96">
        <v>65628</v>
      </c>
      <c r="K31" s="96">
        <v>65707</v>
      </c>
      <c r="L31" s="96">
        <v>62362</v>
      </c>
      <c r="M31" s="96">
        <v>56487</v>
      </c>
      <c r="N31" s="96">
        <v>54055</v>
      </c>
      <c r="O31" s="96">
        <v>52148</v>
      </c>
      <c r="P31" s="96">
        <v>51143</v>
      </c>
      <c r="Q31" s="96">
        <v>45878</v>
      </c>
      <c r="R31" s="96">
        <v>43871</v>
      </c>
      <c r="S31" s="96">
        <v>45662</v>
      </c>
      <c r="T31" s="96">
        <v>46634</v>
      </c>
      <c r="U31" s="97">
        <v>409.04</v>
      </c>
      <c r="V31" s="97">
        <v>412.15</v>
      </c>
      <c r="W31" s="97">
        <v>415.76</v>
      </c>
      <c r="X31" s="97">
        <v>408.79</v>
      </c>
      <c r="Y31" s="97">
        <v>409.22</v>
      </c>
      <c r="Z31" s="97">
        <v>385.64</v>
      </c>
      <c r="AA31" s="97">
        <v>412.85</v>
      </c>
      <c r="AB31" s="97">
        <v>415.71</v>
      </c>
      <c r="AC31" s="97">
        <v>410</v>
      </c>
      <c r="AD31" s="97">
        <v>407.63</v>
      </c>
      <c r="AE31" s="97">
        <v>415.56</v>
      </c>
      <c r="AF31" s="97">
        <v>414.42</v>
      </c>
      <c r="AG31" s="97">
        <v>413.39</v>
      </c>
      <c r="AH31" s="97">
        <v>417.89</v>
      </c>
      <c r="AI31" s="97">
        <v>417.14</v>
      </c>
      <c r="AJ31" s="97">
        <v>413.65</v>
      </c>
      <c r="AK31" s="96">
        <v>36688</v>
      </c>
      <c r="AL31" s="96">
        <v>35423</v>
      </c>
      <c r="AM31" s="96">
        <v>30101</v>
      </c>
      <c r="AN31" s="96">
        <v>26109</v>
      </c>
      <c r="AO31" s="96">
        <v>26389</v>
      </c>
      <c r="AP31" s="96">
        <v>25309</v>
      </c>
      <c r="AQ31" s="96">
        <v>27127</v>
      </c>
      <c r="AR31" s="96">
        <v>25924</v>
      </c>
      <c r="AS31" s="96">
        <v>23160</v>
      </c>
      <c r="AT31" s="96">
        <v>22034</v>
      </c>
      <c r="AU31" s="96">
        <v>21671</v>
      </c>
      <c r="AV31" s="96">
        <v>21195</v>
      </c>
      <c r="AW31" s="96">
        <v>18966</v>
      </c>
      <c r="AX31" s="96">
        <v>18333</v>
      </c>
      <c r="AY31" s="96">
        <v>19048</v>
      </c>
      <c r="AZ31" s="96">
        <v>19290</v>
      </c>
    </row>
    <row r="32" spans="2:52">
      <c r="B32" s="92" t="s">
        <v>144</v>
      </c>
      <c r="C32" s="92" t="s">
        <v>158</v>
      </c>
      <c r="D32" s="92" t="s">
        <v>146</v>
      </c>
      <c r="E32" s="93">
        <v>161760</v>
      </c>
      <c r="F32" s="93">
        <v>164691</v>
      </c>
      <c r="G32" s="93">
        <v>160584</v>
      </c>
      <c r="H32" s="93">
        <v>156969</v>
      </c>
      <c r="I32" s="93">
        <v>156339</v>
      </c>
      <c r="J32" s="93">
        <v>153278</v>
      </c>
      <c r="K32" s="93">
        <v>149325</v>
      </c>
      <c r="L32" s="93">
        <v>144512</v>
      </c>
      <c r="M32" s="93">
        <v>142416</v>
      </c>
      <c r="N32" s="93">
        <v>139673</v>
      </c>
      <c r="O32" s="93">
        <v>134797</v>
      </c>
      <c r="P32" s="93">
        <v>136107</v>
      </c>
      <c r="Q32" s="93">
        <v>125111</v>
      </c>
      <c r="R32" s="93">
        <v>125271</v>
      </c>
      <c r="S32" s="93">
        <v>131218</v>
      </c>
      <c r="T32" s="93">
        <v>124810</v>
      </c>
      <c r="U32" s="94">
        <v>399.61</v>
      </c>
      <c r="V32" s="94">
        <v>396.45</v>
      </c>
      <c r="W32" s="94">
        <v>402.63</v>
      </c>
      <c r="X32" s="94">
        <v>402.36</v>
      </c>
      <c r="Y32" s="94">
        <v>402.6</v>
      </c>
      <c r="Z32" s="94">
        <v>427.09</v>
      </c>
      <c r="AA32" s="94">
        <v>416.54</v>
      </c>
      <c r="AB32" s="94">
        <v>411.12</v>
      </c>
      <c r="AC32" s="94">
        <v>419.97</v>
      </c>
      <c r="AD32" s="94">
        <v>424.56</v>
      </c>
      <c r="AE32" s="94">
        <v>428.32</v>
      </c>
      <c r="AF32" s="94">
        <v>424.38</v>
      </c>
      <c r="AG32" s="94">
        <v>422.51</v>
      </c>
      <c r="AH32" s="94">
        <v>424.9</v>
      </c>
      <c r="AI32" s="94">
        <v>430.03</v>
      </c>
      <c r="AJ32" s="94">
        <v>432.93</v>
      </c>
      <c r="AK32" s="93">
        <v>64641</v>
      </c>
      <c r="AL32" s="93">
        <v>65292</v>
      </c>
      <c r="AM32" s="93">
        <v>64655</v>
      </c>
      <c r="AN32" s="93">
        <v>63159</v>
      </c>
      <c r="AO32" s="93">
        <v>62942</v>
      </c>
      <c r="AP32" s="93">
        <v>65464</v>
      </c>
      <c r="AQ32" s="93">
        <v>62199</v>
      </c>
      <c r="AR32" s="93">
        <v>59412</v>
      </c>
      <c r="AS32" s="93">
        <v>59810</v>
      </c>
      <c r="AT32" s="93">
        <v>59300</v>
      </c>
      <c r="AU32" s="93">
        <v>57736</v>
      </c>
      <c r="AV32" s="93">
        <v>57761</v>
      </c>
      <c r="AW32" s="93">
        <v>52860</v>
      </c>
      <c r="AX32" s="93">
        <v>53227</v>
      </c>
      <c r="AY32" s="93">
        <v>56428</v>
      </c>
      <c r="AZ32" s="93">
        <v>54034</v>
      </c>
    </row>
    <row r="33" spans="2:52">
      <c r="B33" s="95" t="s">
        <v>144</v>
      </c>
      <c r="C33" s="95" t="s">
        <v>159</v>
      </c>
      <c r="D33" s="95" t="s">
        <v>146</v>
      </c>
      <c r="E33" s="96">
        <v>2351</v>
      </c>
      <c r="F33" s="96">
        <v>1599</v>
      </c>
      <c r="G33" s="96">
        <v>1533</v>
      </c>
      <c r="H33" s="96">
        <v>1248</v>
      </c>
      <c r="I33" s="96">
        <v>1099</v>
      </c>
      <c r="J33" s="96">
        <v>1108</v>
      </c>
      <c r="K33" s="96">
        <v>1103</v>
      </c>
      <c r="L33" s="96">
        <v>1110</v>
      </c>
      <c r="M33" s="96">
        <v>960</v>
      </c>
      <c r="N33" s="96">
        <v>1017</v>
      </c>
      <c r="O33" s="96">
        <v>952</v>
      </c>
      <c r="P33" s="96">
        <v>1034</v>
      </c>
      <c r="Q33" s="96">
        <v>891</v>
      </c>
      <c r="R33" s="96">
        <v>893</v>
      </c>
      <c r="S33" s="96">
        <v>987</v>
      </c>
      <c r="T33" s="96">
        <v>754</v>
      </c>
      <c r="U33" s="97">
        <v>188.43</v>
      </c>
      <c r="V33" s="97">
        <v>233.9</v>
      </c>
      <c r="W33" s="97">
        <v>224.72</v>
      </c>
      <c r="X33" s="97">
        <v>211.62</v>
      </c>
      <c r="Y33" s="97">
        <v>212.1</v>
      </c>
      <c r="Z33" s="97">
        <v>204.06</v>
      </c>
      <c r="AA33" s="97">
        <v>195.1</v>
      </c>
      <c r="AB33" s="97">
        <v>203.78</v>
      </c>
      <c r="AC33" s="97">
        <v>200.1</v>
      </c>
      <c r="AD33" s="97">
        <v>195.08</v>
      </c>
      <c r="AE33" s="97">
        <v>185.71</v>
      </c>
      <c r="AF33" s="97">
        <v>185.98</v>
      </c>
      <c r="AG33" s="97">
        <v>186.42</v>
      </c>
      <c r="AH33" s="97">
        <v>182.42</v>
      </c>
      <c r="AI33" s="97">
        <v>188.65</v>
      </c>
      <c r="AJ33" s="97">
        <v>202.39</v>
      </c>
      <c r="AK33" s="96">
        <v>443</v>
      </c>
      <c r="AL33" s="96">
        <v>374</v>
      </c>
      <c r="AM33" s="96">
        <v>344</v>
      </c>
      <c r="AN33" s="96">
        <v>264</v>
      </c>
      <c r="AO33" s="96">
        <v>233</v>
      </c>
      <c r="AP33" s="96">
        <v>226</v>
      </c>
      <c r="AQ33" s="96">
        <v>215</v>
      </c>
      <c r="AR33" s="96">
        <v>226</v>
      </c>
      <c r="AS33" s="96">
        <v>192</v>
      </c>
      <c r="AT33" s="96">
        <v>198</v>
      </c>
      <c r="AU33" s="96">
        <v>177</v>
      </c>
      <c r="AV33" s="96">
        <v>192</v>
      </c>
      <c r="AW33" s="96">
        <v>166</v>
      </c>
      <c r="AX33" s="96">
        <v>163</v>
      </c>
      <c r="AY33" s="96">
        <v>186</v>
      </c>
      <c r="AZ33" s="96">
        <v>153</v>
      </c>
    </row>
    <row r="34" spans="2:52">
      <c r="B34" s="92" t="s">
        <v>144</v>
      </c>
      <c r="C34" s="92" t="s">
        <v>160</v>
      </c>
      <c r="D34" s="92" t="s">
        <v>146</v>
      </c>
      <c r="E34" s="93">
        <v>253804</v>
      </c>
      <c r="F34" s="93">
        <v>252236</v>
      </c>
      <c r="G34" s="93">
        <v>234517</v>
      </c>
      <c r="H34" s="93">
        <v>222087</v>
      </c>
      <c r="I34" s="93">
        <v>221924</v>
      </c>
      <c r="J34" s="93">
        <v>220014</v>
      </c>
      <c r="K34" s="93">
        <v>216135</v>
      </c>
      <c r="L34" s="93">
        <v>207984</v>
      </c>
      <c r="M34" s="93">
        <v>199863</v>
      </c>
      <c r="N34" s="93">
        <v>194745</v>
      </c>
      <c r="O34" s="93">
        <v>187897</v>
      </c>
      <c r="P34" s="93">
        <v>188284</v>
      </c>
      <c r="Q34" s="93">
        <v>171880</v>
      </c>
      <c r="R34" s="93">
        <v>170035</v>
      </c>
      <c r="S34" s="93">
        <v>177867</v>
      </c>
      <c r="T34" s="93">
        <v>172198</v>
      </c>
      <c r="U34" s="94">
        <v>400.98</v>
      </c>
      <c r="V34" s="94">
        <v>400.77</v>
      </c>
      <c r="W34" s="94">
        <v>405.52</v>
      </c>
      <c r="X34" s="94">
        <v>403.14</v>
      </c>
      <c r="Y34" s="94">
        <v>403.58</v>
      </c>
      <c r="Z34" s="94">
        <v>413.6</v>
      </c>
      <c r="AA34" s="94">
        <v>414.29</v>
      </c>
      <c r="AB34" s="94">
        <v>411.39</v>
      </c>
      <c r="AC34" s="94">
        <v>416.1</v>
      </c>
      <c r="AD34" s="94">
        <v>418.66</v>
      </c>
      <c r="AE34" s="94">
        <v>423.55</v>
      </c>
      <c r="AF34" s="94">
        <v>420.36</v>
      </c>
      <c r="AG34" s="94">
        <v>418.85</v>
      </c>
      <c r="AH34" s="94">
        <v>421.82</v>
      </c>
      <c r="AI34" s="94">
        <v>425.39</v>
      </c>
      <c r="AJ34" s="94">
        <v>426.7</v>
      </c>
      <c r="AK34" s="93">
        <v>101771</v>
      </c>
      <c r="AL34" s="93">
        <v>101088</v>
      </c>
      <c r="AM34" s="93">
        <v>95101</v>
      </c>
      <c r="AN34" s="93">
        <v>89532</v>
      </c>
      <c r="AO34" s="93">
        <v>89564</v>
      </c>
      <c r="AP34" s="93">
        <v>90999</v>
      </c>
      <c r="AQ34" s="93">
        <v>89542</v>
      </c>
      <c r="AR34" s="93">
        <v>85562</v>
      </c>
      <c r="AS34" s="93">
        <v>83162</v>
      </c>
      <c r="AT34" s="93">
        <v>81532</v>
      </c>
      <c r="AU34" s="93">
        <v>79583</v>
      </c>
      <c r="AV34" s="93">
        <v>79148</v>
      </c>
      <c r="AW34" s="93">
        <v>71992</v>
      </c>
      <c r="AX34" s="93">
        <v>71724</v>
      </c>
      <c r="AY34" s="93">
        <v>75662</v>
      </c>
      <c r="AZ34" s="93">
        <v>73477</v>
      </c>
    </row>
    <row r="35" spans="2:52">
      <c r="B35" s="95" t="s">
        <v>144</v>
      </c>
      <c r="C35" s="95" t="s">
        <v>161</v>
      </c>
      <c r="D35" s="95" t="s">
        <v>146</v>
      </c>
      <c r="E35" s="96">
        <v>83175</v>
      </c>
      <c r="F35" s="96">
        <v>85676</v>
      </c>
      <c r="G35" s="96">
        <v>83673</v>
      </c>
      <c r="H35" s="96">
        <v>81852</v>
      </c>
      <c r="I35" s="96">
        <v>80659</v>
      </c>
      <c r="J35" s="96">
        <v>76998</v>
      </c>
      <c r="K35" s="96">
        <v>74505</v>
      </c>
      <c r="L35" s="96">
        <v>67232</v>
      </c>
      <c r="M35" s="96">
        <v>63224</v>
      </c>
      <c r="N35" s="96">
        <v>59048</v>
      </c>
      <c r="O35" s="96">
        <v>57123</v>
      </c>
      <c r="P35" s="96">
        <v>55794</v>
      </c>
      <c r="Q35" s="96">
        <v>46745</v>
      </c>
      <c r="R35" s="96">
        <v>44533</v>
      </c>
      <c r="S35" s="96">
        <v>41893</v>
      </c>
      <c r="T35" s="96">
        <v>38827</v>
      </c>
      <c r="U35" s="97">
        <v>128.59</v>
      </c>
      <c r="V35" s="97">
        <v>127.99</v>
      </c>
      <c r="W35" s="97">
        <v>129.35</v>
      </c>
      <c r="X35" s="97">
        <v>129.4</v>
      </c>
      <c r="Y35" s="97">
        <v>132.54</v>
      </c>
      <c r="Z35" s="97">
        <v>135.93</v>
      </c>
      <c r="AA35" s="97">
        <v>133.66</v>
      </c>
      <c r="AB35" s="97">
        <v>132.30000000000001</v>
      </c>
      <c r="AC35" s="97">
        <v>133.29</v>
      </c>
      <c r="AD35" s="97">
        <v>135.80000000000001</v>
      </c>
      <c r="AE35" s="97">
        <v>140.22999999999999</v>
      </c>
      <c r="AF35" s="97">
        <v>139.19999999999999</v>
      </c>
      <c r="AG35" s="97">
        <v>134.18</v>
      </c>
      <c r="AH35" s="97">
        <v>134.52000000000001</v>
      </c>
      <c r="AI35" s="97">
        <v>134.4</v>
      </c>
      <c r="AJ35" s="97">
        <v>136.16999999999999</v>
      </c>
      <c r="AK35" s="96">
        <v>10695</v>
      </c>
      <c r="AL35" s="96">
        <v>10966</v>
      </c>
      <c r="AM35" s="96">
        <v>10823</v>
      </c>
      <c r="AN35" s="96">
        <v>10592</v>
      </c>
      <c r="AO35" s="96">
        <v>10690</v>
      </c>
      <c r="AP35" s="96">
        <v>10466</v>
      </c>
      <c r="AQ35" s="96">
        <v>9958</v>
      </c>
      <c r="AR35" s="96">
        <v>8895</v>
      </c>
      <c r="AS35" s="96">
        <v>8427</v>
      </c>
      <c r="AT35" s="96">
        <v>8019</v>
      </c>
      <c r="AU35" s="96">
        <v>8010</v>
      </c>
      <c r="AV35" s="96">
        <v>7767</v>
      </c>
      <c r="AW35" s="96">
        <v>6272</v>
      </c>
      <c r="AX35" s="96">
        <v>5991</v>
      </c>
      <c r="AY35" s="96">
        <v>5630</v>
      </c>
      <c r="AZ35" s="96">
        <v>5287</v>
      </c>
    </row>
    <row r="36" spans="2:52">
      <c r="B36" s="92" t="s">
        <v>144</v>
      </c>
      <c r="C36" s="92" t="s">
        <v>162</v>
      </c>
      <c r="D36" s="92" t="s">
        <v>146</v>
      </c>
      <c r="E36" s="93">
        <v>26296</v>
      </c>
      <c r="F36" s="93">
        <v>22671</v>
      </c>
      <c r="G36" s="93">
        <v>20637</v>
      </c>
      <c r="H36" s="93">
        <v>18622</v>
      </c>
      <c r="I36" s="93">
        <v>19641</v>
      </c>
      <c r="J36" s="93">
        <v>20966</v>
      </c>
      <c r="K36" s="93">
        <v>21544</v>
      </c>
      <c r="L36" s="93">
        <v>26343</v>
      </c>
      <c r="M36" s="93">
        <v>28043</v>
      </c>
      <c r="N36" s="93">
        <v>28465</v>
      </c>
      <c r="O36" s="93">
        <v>28398</v>
      </c>
      <c r="P36" s="93">
        <v>31937</v>
      </c>
      <c r="Q36" s="93">
        <v>32627</v>
      </c>
      <c r="R36" s="93">
        <v>33948</v>
      </c>
      <c r="S36" s="93">
        <v>30854</v>
      </c>
      <c r="T36" s="93">
        <v>31348</v>
      </c>
      <c r="U36" s="94">
        <v>133.6</v>
      </c>
      <c r="V36" s="94">
        <v>135.11000000000001</v>
      </c>
      <c r="W36" s="94">
        <v>136.93</v>
      </c>
      <c r="X36" s="94">
        <v>136.04</v>
      </c>
      <c r="Y36" s="94">
        <v>136.4</v>
      </c>
      <c r="Z36" s="94">
        <v>144.31</v>
      </c>
      <c r="AA36" s="94">
        <v>143.26</v>
      </c>
      <c r="AB36" s="94">
        <v>143.34</v>
      </c>
      <c r="AC36" s="94">
        <v>145.36000000000001</v>
      </c>
      <c r="AD36" s="94">
        <v>145.88999999999999</v>
      </c>
      <c r="AE36" s="94">
        <v>147.22</v>
      </c>
      <c r="AF36" s="94">
        <v>148.08000000000001</v>
      </c>
      <c r="AG36" s="94">
        <v>145.16999999999999</v>
      </c>
      <c r="AH36" s="94">
        <v>143.96</v>
      </c>
      <c r="AI36" s="94">
        <v>143.97999999999999</v>
      </c>
      <c r="AJ36" s="94">
        <v>146.51</v>
      </c>
      <c r="AK36" s="93">
        <v>3513</v>
      </c>
      <c r="AL36" s="93">
        <v>3063</v>
      </c>
      <c r="AM36" s="93">
        <v>2826</v>
      </c>
      <c r="AN36" s="93">
        <v>2533</v>
      </c>
      <c r="AO36" s="93">
        <v>2679</v>
      </c>
      <c r="AP36" s="93">
        <v>3026</v>
      </c>
      <c r="AQ36" s="93">
        <v>3086</v>
      </c>
      <c r="AR36" s="93">
        <v>3776</v>
      </c>
      <c r="AS36" s="93">
        <v>4076</v>
      </c>
      <c r="AT36" s="93">
        <v>4153</v>
      </c>
      <c r="AU36" s="93">
        <v>4181</v>
      </c>
      <c r="AV36" s="93">
        <v>4729</v>
      </c>
      <c r="AW36" s="93">
        <v>4736</v>
      </c>
      <c r="AX36" s="93">
        <v>4887</v>
      </c>
      <c r="AY36" s="93">
        <v>4442</v>
      </c>
      <c r="AZ36" s="93">
        <v>4593</v>
      </c>
    </row>
    <row r="37" spans="2:52">
      <c r="B37" s="95" t="s">
        <v>144</v>
      </c>
      <c r="C37" s="95" t="s">
        <v>163</v>
      </c>
      <c r="D37" s="95" t="s">
        <v>146</v>
      </c>
      <c r="E37" s="96">
        <v>109471</v>
      </c>
      <c r="F37" s="96">
        <v>108347</v>
      </c>
      <c r="G37" s="96">
        <v>104310</v>
      </c>
      <c r="H37" s="96">
        <v>100474</v>
      </c>
      <c r="I37" s="96">
        <v>100300</v>
      </c>
      <c r="J37" s="96">
        <v>97964</v>
      </c>
      <c r="K37" s="96">
        <v>96049</v>
      </c>
      <c r="L37" s="96">
        <v>93575</v>
      </c>
      <c r="M37" s="96">
        <v>91267</v>
      </c>
      <c r="N37" s="96">
        <v>87513</v>
      </c>
      <c r="O37" s="96">
        <v>85521</v>
      </c>
      <c r="P37" s="96">
        <v>87731</v>
      </c>
      <c r="Q37" s="96">
        <v>79372</v>
      </c>
      <c r="R37" s="96">
        <v>78481</v>
      </c>
      <c r="S37" s="96">
        <v>72747</v>
      </c>
      <c r="T37" s="96">
        <v>70175</v>
      </c>
      <c r="U37" s="97">
        <v>129.79</v>
      </c>
      <c r="V37" s="97">
        <v>129.47999999999999</v>
      </c>
      <c r="W37" s="97">
        <v>130.85</v>
      </c>
      <c r="X37" s="97">
        <v>130.63</v>
      </c>
      <c r="Y37" s="97">
        <v>133.29</v>
      </c>
      <c r="Z37" s="97">
        <v>137.72</v>
      </c>
      <c r="AA37" s="97">
        <v>135.81</v>
      </c>
      <c r="AB37" s="97">
        <v>135.41</v>
      </c>
      <c r="AC37" s="97">
        <v>137</v>
      </c>
      <c r="AD37" s="97">
        <v>139.08000000000001</v>
      </c>
      <c r="AE37" s="97">
        <v>142.55000000000001</v>
      </c>
      <c r="AF37" s="97">
        <v>142.44</v>
      </c>
      <c r="AG37" s="97">
        <v>138.69999999999999</v>
      </c>
      <c r="AH37" s="97">
        <v>138.61000000000001</v>
      </c>
      <c r="AI37" s="97">
        <v>138.46</v>
      </c>
      <c r="AJ37" s="97">
        <v>140.79</v>
      </c>
      <c r="AK37" s="96">
        <v>14208</v>
      </c>
      <c r="AL37" s="96">
        <v>14029</v>
      </c>
      <c r="AM37" s="96">
        <v>13649</v>
      </c>
      <c r="AN37" s="96">
        <v>13125</v>
      </c>
      <c r="AO37" s="96">
        <v>13369</v>
      </c>
      <c r="AP37" s="96">
        <v>13492</v>
      </c>
      <c r="AQ37" s="96">
        <v>13044</v>
      </c>
      <c r="AR37" s="96">
        <v>12671</v>
      </c>
      <c r="AS37" s="96">
        <v>12504</v>
      </c>
      <c r="AT37" s="96">
        <v>12172</v>
      </c>
      <c r="AU37" s="96">
        <v>12191</v>
      </c>
      <c r="AV37" s="96">
        <v>12496</v>
      </c>
      <c r="AW37" s="96">
        <v>11009</v>
      </c>
      <c r="AX37" s="96">
        <v>10878</v>
      </c>
      <c r="AY37" s="96">
        <v>10073</v>
      </c>
      <c r="AZ37" s="96">
        <v>9880</v>
      </c>
    </row>
    <row r="38" spans="2:52">
      <c r="B38" s="92" t="s">
        <v>144</v>
      </c>
      <c r="C38" s="92" t="s">
        <v>164</v>
      </c>
      <c r="D38" s="92" t="s">
        <v>146</v>
      </c>
      <c r="E38" s="93">
        <v>637822</v>
      </c>
      <c r="F38" s="93">
        <v>648789</v>
      </c>
      <c r="G38" s="93">
        <v>610615</v>
      </c>
      <c r="H38" s="93">
        <v>568261</v>
      </c>
      <c r="I38" s="93">
        <v>576316</v>
      </c>
      <c r="J38" s="93">
        <v>576427</v>
      </c>
      <c r="K38" s="93">
        <v>577615</v>
      </c>
      <c r="L38" s="93">
        <v>565726</v>
      </c>
      <c r="M38" s="93">
        <v>558494</v>
      </c>
      <c r="N38" s="93">
        <v>550836</v>
      </c>
      <c r="O38" s="93">
        <v>545591</v>
      </c>
      <c r="P38" s="93">
        <v>551476</v>
      </c>
      <c r="Q38" s="93">
        <v>506387</v>
      </c>
      <c r="R38" s="93">
        <v>497815</v>
      </c>
      <c r="S38" s="93">
        <v>507664</v>
      </c>
      <c r="T38" s="93">
        <v>489531</v>
      </c>
      <c r="U38" s="94">
        <v>336.5</v>
      </c>
      <c r="V38" s="94">
        <v>334.94</v>
      </c>
      <c r="W38" s="94">
        <v>335.1</v>
      </c>
      <c r="X38" s="94">
        <v>331.21</v>
      </c>
      <c r="Y38" s="94">
        <v>332.58</v>
      </c>
      <c r="Z38" s="94">
        <v>338.18</v>
      </c>
      <c r="AA38" s="94">
        <v>338.82</v>
      </c>
      <c r="AB38" s="94">
        <v>337.21</v>
      </c>
      <c r="AC38" s="94">
        <v>338.94</v>
      </c>
      <c r="AD38" s="94">
        <v>341.78</v>
      </c>
      <c r="AE38" s="94">
        <v>345.03</v>
      </c>
      <c r="AF38" s="94">
        <v>342.74</v>
      </c>
      <c r="AG38" s="94">
        <v>340.61</v>
      </c>
      <c r="AH38" s="94">
        <v>342.6</v>
      </c>
      <c r="AI38" s="94">
        <v>349.37</v>
      </c>
      <c r="AJ38" s="94">
        <v>350.52</v>
      </c>
      <c r="AK38" s="93">
        <v>214626</v>
      </c>
      <c r="AL38" s="93">
        <v>217304</v>
      </c>
      <c r="AM38" s="93">
        <v>204616</v>
      </c>
      <c r="AN38" s="93">
        <v>188215</v>
      </c>
      <c r="AO38" s="93">
        <v>191671</v>
      </c>
      <c r="AP38" s="93">
        <v>194936</v>
      </c>
      <c r="AQ38" s="93">
        <v>195708</v>
      </c>
      <c r="AR38" s="93">
        <v>190768</v>
      </c>
      <c r="AS38" s="93">
        <v>189298</v>
      </c>
      <c r="AT38" s="93">
        <v>188265</v>
      </c>
      <c r="AU38" s="93">
        <v>188243</v>
      </c>
      <c r="AV38" s="93">
        <v>189016</v>
      </c>
      <c r="AW38" s="93">
        <v>172481</v>
      </c>
      <c r="AX38" s="93">
        <v>170553</v>
      </c>
      <c r="AY38" s="93">
        <v>177362</v>
      </c>
      <c r="AZ38" s="93">
        <v>171591</v>
      </c>
    </row>
    <row r="43" spans="2:52">
      <c r="B43" s="5" t="s">
        <v>94</v>
      </c>
      <c r="C43" s="5" t="s">
        <v>164</v>
      </c>
    </row>
    <row r="45" spans="2:52">
      <c r="B45" s="5" t="s">
        <v>166</v>
      </c>
      <c r="C45" s="8" t="s">
        <v>111</v>
      </c>
      <c r="D45" s="8" t="s">
        <v>181</v>
      </c>
      <c r="E45" s="8" t="s">
        <v>182</v>
      </c>
      <c r="F45" s="8" t="s">
        <v>183</v>
      </c>
      <c r="G45" s="8" t="s">
        <v>184</v>
      </c>
    </row>
    <row r="46" spans="2:52">
      <c r="B46" s="99" t="s">
        <v>179</v>
      </c>
      <c r="C46">
        <v>3759338</v>
      </c>
      <c r="D46" s="100">
        <f>C46/$C$46</f>
        <v>1</v>
      </c>
      <c r="E46">
        <v>930993</v>
      </c>
      <c r="F46" s="5">
        <f>C46-E46</f>
        <v>2828345</v>
      </c>
      <c r="G46" s="100">
        <f>F46/$F$46</f>
        <v>1</v>
      </c>
    </row>
    <row r="47" spans="2:52">
      <c r="B47" s="5" t="s">
        <v>167</v>
      </c>
      <c r="C47" s="5">
        <v>3743</v>
      </c>
      <c r="D47" s="101">
        <f t="shared" ref="D47:D59" si="2">C47/$C$46</f>
        <v>9.9565402206452307E-4</v>
      </c>
      <c r="E47">
        <v>157</v>
      </c>
      <c r="F47" s="5">
        <f t="shared" ref="F47:F59" si="3">C47-E47</f>
        <v>3586</v>
      </c>
      <c r="G47" s="100">
        <f t="shared" ref="G47:G59" si="4">F47/$F$46</f>
        <v>1.2678792721538567E-3</v>
      </c>
    </row>
    <row r="48" spans="2:52">
      <c r="B48" s="5" t="s">
        <v>168</v>
      </c>
      <c r="C48" s="5">
        <v>81065</v>
      </c>
      <c r="D48" s="101">
        <f t="shared" si="2"/>
        <v>2.1563637002046637E-2</v>
      </c>
      <c r="E48">
        <v>6000</v>
      </c>
      <c r="F48" s="5">
        <f t="shared" si="3"/>
        <v>75065</v>
      </c>
      <c r="G48" s="100">
        <f t="shared" si="4"/>
        <v>2.6540255874018197E-2</v>
      </c>
    </row>
    <row r="49" spans="1:7">
      <c r="B49" s="5" t="s">
        <v>169</v>
      </c>
      <c r="C49" s="5">
        <v>266785</v>
      </c>
      <c r="D49" s="101">
        <f t="shared" si="2"/>
        <v>7.0965951984099329E-2</v>
      </c>
      <c r="E49">
        <v>40180</v>
      </c>
      <c r="F49" s="5">
        <f t="shared" si="3"/>
        <v>226605</v>
      </c>
      <c r="G49" s="100">
        <f t="shared" si="4"/>
        <v>8.0119292377697909E-2</v>
      </c>
    </row>
    <row r="50" spans="1:7">
      <c r="B50" s="102" t="s">
        <v>144</v>
      </c>
      <c r="C50" s="102">
        <v>489531</v>
      </c>
      <c r="D50" s="103">
        <f t="shared" si="2"/>
        <v>0.13021734145745872</v>
      </c>
      <c r="E50" s="104">
        <v>70175</v>
      </c>
      <c r="F50" s="102">
        <f t="shared" si="3"/>
        <v>419356</v>
      </c>
      <c r="G50" s="105">
        <f t="shared" si="4"/>
        <v>0.1482690407287654</v>
      </c>
    </row>
    <row r="51" spans="1:7">
      <c r="B51" s="5" t="s">
        <v>170</v>
      </c>
      <c r="C51" s="5">
        <v>291386</v>
      </c>
      <c r="D51" s="101">
        <f t="shared" si="2"/>
        <v>7.7509923289685576E-2</v>
      </c>
      <c r="E51">
        <v>34170</v>
      </c>
      <c r="F51" s="5">
        <f t="shared" si="3"/>
        <v>257216</v>
      </c>
      <c r="G51" s="100">
        <f t="shared" si="4"/>
        <v>9.0942229466348695E-2</v>
      </c>
    </row>
    <row r="52" spans="1:7">
      <c r="B52" s="5" t="s">
        <v>171</v>
      </c>
      <c r="C52" s="5">
        <v>351675</v>
      </c>
      <c r="D52" s="101">
        <f t="shared" si="2"/>
        <v>9.3547055359214842E-2</v>
      </c>
      <c r="E52">
        <v>14169</v>
      </c>
      <c r="F52" s="5">
        <f t="shared" si="3"/>
        <v>337506</v>
      </c>
      <c r="G52" s="100">
        <f t="shared" si="4"/>
        <v>0.11932985544549905</v>
      </c>
    </row>
    <row r="53" spans="1:7">
      <c r="B53" s="5" t="s">
        <v>172</v>
      </c>
      <c r="C53" s="5">
        <v>642329</v>
      </c>
      <c r="D53" s="101">
        <f t="shared" si="2"/>
        <v>0.17086226351554448</v>
      </c>
      <c r="E53">
        <v>193546</v>
      </c>
      <c r="F53" s="5">
        <f t="shared" si="3"/>
        <v>448783</v>
      </c>
      <c r="G53" s="100">
        <f t="shared" si="4"/>
        <v>0.1586733584481384</v>
      </c>
    </row>
    <row r="54" spans="1:7">
      <c r="B54" s="5" t="s">
        <v>173</v>
      </c>
      <c r="C54" s="5">
        <v>478320</v>
      </c>
      <c r="D54" s="101">
        <f t="shared" si="2"/>
        <v>0.1272351674683149</v>
      </c>
      <c r="E54">
        <v>164872</v>
      </c>
      <c r="F54" s="5">
        <f t="shared" si="3"/>
        <v>313448</v>
      </c>
      <c r="G54" s="100">
        <f t="shared" si="4"/>
        <v>0.11082382099779199</v>
      </c>
    </row>
    <row r="55" spans="1:7">
      <c r="B55" s="5" t="s">
        <v>174</v>
      </c>
      <c r="C55" s="5">
        <v>474886</v>
      </c>
      <c r="D55" s="101">
        <f t="shared" si="2"/>
        <v>0.1263217087689375</v>
      </c>
      <c r="E55">
        <v>164759</v>
      </c>
      <c r="F55" s="5">
        <f t="shared" si="3"/>
        <v>310127</v>
      </c>
      <c r="G55" s="100">
        <f t="shared" si="4"/>
        <v>0.10964963609460657</v>
      </c>
    </row>
    <row r="56" spans="1:7">
      <c r="B56" s="5" t="s">
        <v>175</v>
      </c>
      <c r="C56" s="5">
        <v>259255</v>
      </c>
      <c r="D56" s="101">
        <f t="shared" si="2"/>
        <v>6.8962939751626484E-2</v>
      </c>
      <c r="E56">
        <v>110071</v>
      </c>
      <c r="F56" s="5">
        <f t="shared" si="3"/>
        <v>149184</v>
      </c>
      <c r="G56" s="100">
        <f t="shared" si="4"/>
        <v>5.274604052900194E-2</v>
      </c>
    </row>
    <row r="57" spans="1:7">
      <c r="B57" s="5" t="s">
        <v>176</v>
      </c>
      <c r="C57" s="5">
        <v>401367</v>
      </c>
      <c r="D57" s="101">
        <f t="shared" si="2"/>
        <v>0.10676534006785238</v>
      </c>
      <c r="E57">
        <v>126238</v>
      </c>
      <c r="F57" s="5">
        <f t="shared" si="3"/>
        <v>275129</v>
      </c>
      <c r="G57" s="100">
        <f t="shared" si="4"/>
        <v>9.7275615244957744E-2</v>
      </c>
    </row>
    <row r="58" spans="1:7">
      <c r="B58" s="5" t="s">
        <v>177</v>
      </c>
      <c r="C58" s="5">
        <v>9316</v>
      </c>
      <c r="D58" s="101">
        <f t="shared" si="2"/>
        <v>2.478095877518861E-3</v>
      </c>
      <c r="E58">
        <v>1336</v>
      </c>
      <c r="F58" s="5">
        <f t="shared" si="3"/>
        <v>7980</v>
      </c>
      <c r="G58" s="100">
        <f t="shared" si="4"/>
        <v>2.8214379787472885E-3</v>
      </c>
    </row>
    <row r="59" spans="1:7">
      <c r="B59" s="5" t="s">
        <v>178</v>
      </c>
      <c r="C59" s="5">
        <v>9680</v>
      </c>
      <c r="D59" s="101">
        <f t="shared" si="2"/>
        <v>2.5749214356357423E-3</v>
      </c>
      <c r="E59">
        <v>5320</v>
      </c>
      <c r="F59" s="5">
        <f t="shared" si="3"/>
        <v>4360</v>
      </c>
      <c r="G59" s="100">
        <f t="shared" si="4"/>
        <v>1.5415375422729548E-3</v>
      </c>
    </row>
    <row r="63" spans="1:7" ht="43.8">
      <c r="B63" s="106" t="s">
        <v>166</v>
      </c>
      <c r="C63" s="106" t="s">
        <v>163</v>
      </c>
      <c r="D63" s="107" t="s">
        <v>164</v>
      </c>
      <c r="E63" t="s">
        <v>280</v>
      </c>
    </row>
    <row r="64" spans="1:7">
      <c r="A64" s="5">
        <v>1</v>
      </c>
      <c r="B64" s="99" t="s">
        <v>235</v>
      </c>
      <c r="C64">
        <v>33070</v>
      </c>
      <c r="D64">
        <v>168977</v>
      </c>
      <c r="E64">
        <f t="shared" ref="E64:E95" si="5">D64-C64</f>
        <v>135907</v>
      </c>
    </row>
    <row r="65" spans="1:5">
      <c r="A65" s="5">
        <v>2</v>
      </c>
      <c r="B65" s="99" t="s">
        <v>238</v>
      </c>
      <c r="C65">
        <v>47415</v>
      </c>
      <c r="D65">
        <v>172481</v>
      </c>
      <c r="E65">
        <f t="shared" si="5"/>
        <v>125066</v>
      </c>
    </row>
    <row r="66" spans="1:5">
      <c r="A66" s="5">
        <v>3</v>
      </c>
      <c r="B66" s="99" t="s">
        <v>220</v>
      </c>
      <c r="C66">
        <v>75189</v>
      </c>
      <c r="D66">
        <v>186822</v>
      </c>
      <c r="E66">
        <f t="shared" si="5"/>
        <v>111633</v>
      </c>
    </row>
    <row r="67" spans="1:5">
      <c r="A67" s="5">
        <v>4</v>
      </c>
      <c r="B67" s="99" t="s">
        <v>269</v>
      </c>
      <c r="C67">
        <v>40922</v>
      </c>
      <c r="D67">
        <v>151482</v>
      </c>
      <c r="E67">
        <f t="shared" si="5"/>
        <v>110560</v>
      </c>
    </row>
    <row r="68" spans="1:5">
      <c r="A68" s="5">
        <v>5</v>
      </c>
      <c r="B68" s="99" t="s">
        <v>246</v>
      </c>
      <c r="C68">
        <v>11826</v>
      </c>
      <c r="D68">
        <v>120244</v>
      </c>
      <c r="E68">
        <f t="shared" si="5"/>
        <v>108418</v>
      </c>
    </row>
    <row r="69" spans="1:5">
      <c r="A69" s="5">
        <v>6</v>
      </c>
      <c r="B69" s="99" t="s">
        <v>247</v>
      </c>
      <c r="C69">
        <v>21689</v>
      </c>
      <c r="D69">
        <v>107146</v>
      </c>
      <c r="E69">
        <f t="shared" si="5"/>
        <v>85457</v>
      </c>
    </row>
    <row r="70" spans="1:5">
      <c r="A70" s="5">
        <v>7</v>
      </c>
      <c r="B70" s="99" t="s">
        <v>234</v>
      </c>
      <c r="C70">
        <v>53779</v>
      </c>
      <c r="D70">
        <v>132992</v>
      </c>
      <c r="E70">
        <f t="shared" si="5"/>
        <v>79213</v>
      </c>
    </row>
    <row r="71" spans="1:5">
      <c r="A71" s="5">
        <v>8</v>
      </c>
      <c r="B71" s="99" t="s">
        <v>205</v>
      </c>
      <c r="C71">
        <v>53106</v>
      </c>
      <c r="D71">
        <v>131333</v>
      </c>
      <c r="E71">
        <f t="shared" si="5"/>
        <v>78227</v>
      </c>
    </row>
    <row r="72" spans="1:5">
      <c r="A72" s="5">
        <v>9</v>
      </c>
      <c r="B72" s="99" t="s">
        <v>260</v>
      </c>
      <c r="C72">
        <v>16710</v>
      </c>
      <c r="D72">
        <v>94684</v>
      </c>
      <c r="E72">
        <f t="shared" si="5"/>
        <v>77974</v>
      </c>
    </row>
    <row r="73" spans="1:5">
      <c r="A73" s="5">
        <v>10</v>
      </c>
      <c r="B73" s="99" t="s">
        <v>229</v>
      </c>
      <c r="C73">
        <v>24357</v>
      </c>
      <c r="D73">
        <v>100034</v>
      </c>
      <c r="E73">
        <f t="shared" si="5"/>
        <v>75677</v>
      </c>
    </row>
    <row r="74" spans="1:5">
      <c r="A74" s="5">
        <v>11</v>
      </c>
      <c r="B74" s="99" t="s">
        <v>256</v>
      </c>
      <c r="C74">
        <v>10811</v>
      </c>
      <c r="D74">
        <v>86148</v>
      </c>
      <c r="E74">
        <f t="shared" si="5"/>
        <v>75337</v>
      </c>
    </row>
    <row r="75" spans="1:5">
      <c r="A75" s="5">
        <v>12</v>
      </c>
      <c r="B75" s="99" t="s">
        <v>198</v>
      </c>
      <c r="C75">
        <v>6932</v>
      </c>
      <c r="D75">
        <v>76180</v>
      </c>
      <c r="E75">
        <f t="shared" si="5"/>
        <v>69248</v>
      </c>
    </row>
    <row r="76" spans="1:5">
      <c r="A76" s="5">
        <v>13</v>
      </c>
      <c r="B76" s="99" t="s">
        <v>263</v>
      </c>
      <c r="C76">
        <v>15340</v>
      </c>
      <c r="D76">
        <v>82164</v>
      </c>
      <c r="E76">
        <f t="shared" si="5"/>
        <v>66824</v>
      </c>
    </row>
    <row r="77" spans="1:5">
      <c r="A77" s="5">
        <v>14</v>
      </c>
      <c r="B77" s="99" t="s">
        <v>244</v>
      </c>
      <c r="C77">
        <v>7896</v>
      </c>
      <c r="D77">
        <v>73824</v>
      </c>
      <c r="E77">
        <f t="shared" si="5"/>
        <v>65928</v>
      </c>
    </row>
    <row r="78" spans="1:5">
      <c r="A78" s="5">
        <v>15</v>
      </c>
      <c r="B78" s="99" t="s">
        <v>212</v>
      </c>
      <c r="C78">
        <v>18734</v>
      </c>
      <c r="D78">
        <v>82314</v>
      </c>
      <c r="E78">
        <f t="shared" si="5"/>
        <v>63580</v>
      </c>
    </row>
    <row r="79" spans="1:5">
      <c r="A79" s="5">
        <v>16</v>
      </c>
      <c r="B79" s="99" t="s">
        <v>196</v>
      </c>
      <c r="C79">
        <v>30901</v>
      </c>
      <c r="D79">
        <v>90926</v>
      </c>
      <c r="E79">
        <f t="shared" si="5"/>
        <v>60025</v>
      </c>
    </row>
    <row r="80" spans="1:5">
      <c r="A80" s="5">
        <v>17</v>
      </c>
      <c r="B80" s="99" t="s">
        <v>241</v>
      </c>
      <c r="C80">
        <v>17843</v>
      </c>
      <c r="D80">
        <v>77851</v>
      </c>
      <c r="E80">
        <f t="shared" si="5"/>
        <v>60008</v>
      </c>
    </row>
    <row r="81" spans="1:5">
      <c r="A81" s="5">
        <v>18</v>
      </c>
      <c r="B81" s="99" t="s">
        <v>187</v>
      </c>
      <c r="C81">
        <v>8779</v>
      </c>
      <c r="D81">
        <v>67353</v>
      </c>
      <c r="E81">
        <f t="shared" si="5"/>
        <v>58574</v>
      </c>
    </row>
    <row r="82" spans="1:5">
      <c r="A82" s="5">
        <v>19</v>
      </c>
      <c r="B82" s="99" t="s">
        <v>257</v>
      </c>
      <c r="C82">
        <v>27073</v>
      </c>
      <c r="D82">
        <v>85340</v>
      </c>
      <c r="E82">
        <f t="shared" si="5"/>
        <v>58267</v>
      </c>
    </row>
    <row r="83" spans="1:5">
      <c r="A83" s="5">
        <v>20</v>
      </c>
      <c r="B83" s="99" t="s">
        <v>271</v>
      </c>
      <c r="C83">
        <v>5710</v>
      </c>
      <c r="D83">
        <v>63558</v>
      </c>
      <c r="E83">
        <f t="shared" si="5"/>
        <v>57848</v>
      </c>
    </row>
    <row r="84" spans="1:5">
      <c r="A84" s="5">
        <v>21</v>
      </c>
      <c r="B84" s="99" t="s">
        <v>272</v>
      </c>
      <c r="C84">
        <v>2844</v>
      </c>
      <c r="D84">
        <v>58314</v>
      </c>
      <c r="E84">
        <f t="shared" si="5"/>
        <v>55470</v>
      </c>
    </row>
    <row r="85" spans="1:5">
      <c r="A85" s="5">
        <v>22</v>
      </c>
      <c r="B85" s="99" t="s">
        <v>206</v>
      </c>
      <c r="C85">
        <v>3851</v>
      </c>
      <c r="D85">
        <v>56137</v>
      </c>
      <c r="E85">
        <f t="shared" si="5"/>
        <v>52286</v>
      </c>
    </row>
    <row r="86" spans="1:5">
      <c r="A86" s="5">
        <v>23</v>
      </c>
      <c r="B86" s="99" t="s">
        <v>242</v>
      </c>
      <c r="C86">
        <v>1273</v>
      </c>
      <c r="D86">
        <v>52164</v>
      </c>
      <c r="E86">
        <f t="shared" si="5"/>
        <v>50891</v>
      </c>
    </row>
    <row r="87" spans="1:5">
      <c r="A87" s="5">
        <v>24</v>
      </c>
      <c r="B87" s="99" t="s">
        <v>264</v>
      </c>
      <c r="C87">
        <v>769</v>
      </c>
      <c r="D87">
        <v>47932</v>
      </c>
      <c r="E87">
        <f t="shared" si="5"/>
        <v>47163</v>
      </c>
    </row>
    <row r="88" spans="1:5">
      <c r="A88" s="5">
        <v>25</v>
      </c>
      <c r="B88" s="99" t="s">
        <v>237</v>
      </c>
      <c r="C88">
        <v>371</v>
      </c>
      <c r="D88">
        <v>43009</v>
      </c>
      <c r="E88">
        <f t="shared" si="5"/>
        <v>42638</v>
      </c>
    </row>
    <row r="89" spans="1:5">
      <c r="A89" s="5">
        <v>26</v>
      </c>
      <c r="B89" s="99" t="s">
        <v>240</v>
      </c>
      <c r="C89">
        <v>1194</v>
      </c>
      <c r="D89">
        <v>42854</v>
      </c>
      <c r="E89">
        <f t="shared" si="5"/>
        <v>41660</v>
      </c>
    </row>
    <row r="90" spans="1:5">
      <c r="A90" s="5">
        <v>27</v>
      </c>
      <c r="B90" s="99" t="s">
        <v>239</v>
      </c>
      <c r="C90">
        <v>1021</v>
      </c>
      <c r="D90">
        <v>42312</v>
      </c>
      <c r="E90">
        <f t="shared" si="5"/>
        <v>41291</v>
      </c>
    </row>
    <row r="91" spans="1:5">
      <c r="A91" s="5">
        <v>28</v>
      </c>
      <c r="B91" s="99" t="s">
        <v>192</v>
      </c>
      <c r="C91">
        <v>2277</v>
      </c>
      <c r="D91">
        <v>43254</v>
      </c>
      <c r="E91">
        <f t="shared" si="5"/>
        <v>40977</v>
      </c>
    </row>
    <row r="92" spans="1:5">
      <c r="A92" s="5">
        <v>29</v>
      </c>
      <c r="B92" s="99" t="s">
        <v>227</v>
      </c>
      <c r="C92">
        <v>10744</v>
      </c>
      <c r="D92">
        <v>50668</v>
      </c>
      <c r="E92">
        <f t="shared" si="5"/>
        <v>39924</v>
      </c>
    </row>
    <row r="93" spans="1:5">
      <c r="A93" s="5">
        <v>30</v>
      </c>
      <c r="B93" s="99" t="s">
        <v>186</v>
      </c>
      <c r="C93">
        <v>3315</v>
      </c>
      <c r="D93">
        <v>41501</v>
      </c>
      <c r="E93">
        <f t="shared" si="5"/>
        <v>38186</v>
      </c>
    </row>
    <row r="94" spans="1:5">
      <c r="A94" s="5">
        <v>31</v>
      </c>
      <c r="B94" s="99" t="s">
        <v>255</v>
      </c>
      <c r="C94">
        <v>6190</v>
      </c>
      <c r="D94">
        <v>42515</v>
      </c>
      <c r="E94">
        <f t="shared" si="5"/>
        <v>36325</v>
      </c>
    </row>
    <row r="95" spans="1:5">
      <c r="A95" s="5">
        <v>32</v>
      </c>
      <c r="B95" s="99" t="s">
        <v>204</v>
      </c>
      <c r="C95">
        <v>2201</v>
      </c>
      <c r="D95">
        <v>37052</v>
      </c>
      <c r="E95">
        <f t="shared" si="5"/>
        <v>34851</v>
      </c>
    </row>
    <row r="96" spans="1:5">
      <c r="A96" s="5">
        <v>33</v>
      </c>
      <c r="B96" s="99" t="s">
        <v>248</v>
      </c>
      <c r="C96">
        <v>10370</v>
      </c>
      <c r="D96">
        <v>43128</v>
      </c>
      <c r="E96">
        <f t="shared" ref="E96:E127" si="6">D96-C96</f>
        <v>32758</v>
      </c>
    </row>
    <row r="97" spans="1:5">
      <c r="A97" s="5">
        <v>34</v>
      </c>
      <c r="B97" s="99" t="s">
        <v>199</v>
      </c>
      <c r="C97">
        <v>19759</v>
      </c>
      <c r="D97">
        <v>49210</v>
      </c>
      <c r="E97">
        <f t="shared" si="6"/>
        <v>29451</v>
      </c>
    </row>
    <row r="98" spans="1:5">
      <c r="A98" s="5">
        <v>35</v>
      </c>
      <c r="B98" s="99" t="s">
        <v>185</v>
      </c>
      <c r="C98">
        <v>14739</v>
      </c>
      <c r="D98">
        <v>43899</v>
      </c>
      <c r="E98">
        <f t="shared" si="6"/>
        <v>29160</v>
      </c>
    </row>
    <row r="99" spans="1:5">
      <c r="A99" s="5">
        <v>36</v>
      </c>
      <c r="B99" s="99" t="s">
        <v>265</v>
      </c>
      <c r="C99">
        <v>7481</v>
      </c>
      <c r="D99">
        <v>36572</v>
      </c>
      <c r="E99">
        <f t="shared" si="6"/>
        <v>29091</v>
      </c>
    </row>
    <row r="100" spans="1:5">
      <c r="A100" s="5">
        <v>37</v>
      </c>
      <c r="B100" s="99" t="s">
        <v>210</v>
      </c>
      <c r="C100">
        <v>1637</v>
      </c>
      <c r="D100">
        <v>29446</v>
      </c>
      <c r="E100">
        <f t="shared" si="6"/>
        <v>27809</v>
      </c>
    </row>
    <row r="101" spans="1:5">
      <c r="A101" s="5">
        <v>38</v>
      </c>
      <c r="B101" s="99" t="s">
        <v>243</v>
      </c>
      <c r="C101">
        <v>1174</v>
      </c>
      <c r="D101">
        <v>28612</v>
      </c>
      <c r="E101">
        <f t="shared" si="6"/>
        <v>27438</v>
      </c>
    </row>
    <row r="102" spans="1:5">
      <c r="A102" s="5">
        <v>39</v>
      </c>
      <c r="B102" s="99" t="s">
        <v>252</v>
      </c>
      <c r="C102">
        <v>1613</v>
      </c>
      <c r="D102">
        <v>28776</v>
      </c>
      <c r="E102">
        <f t="shared" si="6"/>
        <v>27163</v>
      </c>
    </row>
    <row r="103" spans="1:5">
      <c r="A103" s="5">
        <v>40</v>
      </c>
      <c r="B103" s="99" t="s">
        <v>200</v>
      </c>
      <c r="C103">
        <v>3546</v>
      </c>
      <c r="D103">
        <v>28600</v>
      </c>
      <c r="E103">
        <f t="shared" si="6"/>
        <v>25054</v>
      </c>
    </row>
    <row r="104" spans="1:5">
      <c r="A104" s="5">
        <v>41</v>
      </c>
      <c r="B104" s="99" t="s">
        <v>207</v>
      </c>
      <c r="C104">
        <v>43435</v>
      </c>
      <c r="D104">
        <v>68317</v>
      </c>
      <c r="E104">
        <f t="shared" si="6"/>
        <v>24882</v>
      </c>
    </row>
    <row r="105" spans="1:5">
      <c r="A105" s="5">
        <v>42</v>
      </c>
      <c r="B105" s="99" t="s">
        <v>228</v>
      </c>
      <c r="C105">
        <v>20677</v>
      </c>
      <c r="D105">
        <v>43372</v>
      </c>
      <c r="E105">
        <f t="shared" si="6"/>
        <v>22695</v>
      </c>
    </row>
    <row r="106" spans="1:5">
      <c r="A106" s="5">
        <v>43</v>
      </c>
      <c r="B106" s="99" t="s">
        <v>202</v>
      </c>
      <c r="C106">
        <v>400</v>
      </c>
      <c r="D106">
        <v>22667</v>
      </c>
      <c r="E106">
        <f t="shared" si="6"/>
        <v>22267</v>
      </c>
    </row>
    <row r="107" spans="1:5">
      <c r="A107" s="5">
        <v>44</v>
      </c>
      <c r="B107" s="99" t="s">
        <v>270</v>
      </c>
      <c r="C107">
        <v>3145</v>
      </c>
      <c r="D107">
        <v>24903</v>
      </c>
      <c r="E107">
        <f t="shared" si="6"/>
        <v>21758</v>
      </c>
    </row>
    <row r="108" spans="1:5">
      <c r="A108" s="5">
        <v>45</v>
      </c>
      <c r="B108" s="99" t="s">
        <v>223</v>
      </c>
      <c r="C108">
        <v>19842</v>
      </c>
      <c r="D108">
        <v>41195</v>
      </c>
      <c r="E108">
        <f t="shared" si="6"/>
        <v>21353</v>
      </c>
    </row>
    <row r="109" spans="1:5">
      <c r="A109" s="5">
        <v>46</v>
      </c>
      <c r="B109" s="99" t="s">
        <v>221</v>
      </c>
      <c r="C109">
        <v>1093</v>
      </c>
      <c r="D109">
        <v>22234</v>
      </c>
      <c r="E109">
        <f t="shared" si="6"/>
        <v>21141</v>
      </c>
    </row>
    <row r="110" spans="1:5">
      <c r="A110" s="5">
        <v>47</v>
      </c>
      <c r="B110" s="99" t="s">
        <v>245</v>
      </c>
      <c r="C110">
        <v>501</v>
      </c>
      <c r="D110">
        <v>20983</v>
      </c>
      <c r="E110">
        <f t="shared" si="6"/>
        <v>20482</v>
      </c>
    </row>
    <row r="111" spans="1:5">
      <c r="A111" s="5">
        <v>48</v>
      </c>
      <c r="B111" s="99" t="s">
        <v>236</v>
      </c>
      <c r="C111">
        <v>775</v>
      </c>
      <c r="D111">
        <v>20884</v>
      </c>
      <c r="E111">
        <f t="shared" si="6"/>
        <v>20109</v>
      </c>
    </row>
    <row r="112" spans="1:5">
      <c r="A112" s="5">
        <v>49</v>
      </c>
      <c r="B112" s="99" t="s">
        <v>208</v>
      </c>
      <c r="C112">
        <v>4041</v>
      </c>
      <c r="D112">
        <v>24072</v>
      </c>
      <c r="E112">
        <f t="shared" si="6"/>
        <v>20031</v>
      </c>
    </row>
    <row r="113" spans="1:5">
      <c r="A113" s="5">
        <v>50</v>
      </c>
      <c r="B113" s="99" t="s">
        <v>249</v>
      </c>
      <c r="C113">
        <v>39180</v>
      </c>
      <c r="D113">
        <v>58507</v>
      </c>
      <c r="E113">
        <f t="shared" si="6"/>
        <v>19327</v>
      </c>
    </row>
    <row r="114" spans="1:5">
      <c r="A114" s="5">
        <v>51</v>
      </c>
      <c r="B114" s="99" t="s">
        <v>203</v>
      </c>
      <c r="C114">
        <v>24845</v>
      </c>
      <c r="D114">
        <v>42081</v>
      </c>
      <c r="E114">
        <f t="shared" si="6"/>
        <v>17236</v>
      </c>
    </row>
    <row r="115" spans="1:5">
      <c r="A115" s="5">
        <v>52</v>
      </c>
      <c r="B115" s="99" t="s">
        <v>224</v>
      </c>
      <c r="C115">
        <v>7820</v>
      </c>
      <c r="D115">
        <v>24821</v>
      </c>
      <c r="E115">
        <f t="shared" si="6"/>
        <v>17001</v>
      </c>
    </row>
    <row r="116" spans="1:5">
      <c r="A116" s="5">
        <v>53</v>
      </c>
      <c r="B116" s="99" t="s">
        <v>259</v>
      </c>
      <c r="C116">
        <v>1803</v>
      </c>
      <c r="D116">
        <v>15162</v>
      </c>
      <c r="E116">
        <f t="shared" si="6"/>
        <v>13359</v>
      </c>
    </row>
    <row r="117" spans="1:5">
      <c r="A117" s="5">
        <v>54</v>
      </c>
      <c r="B117" s="99" t="s">
        <v>273</v>
      </c>
      <c r="C117">
        <v>7862</v>
      </c>
      <c r="D117">
        <v>20509</v>
      </c>
      <c r="E117">
        <f t="shared" si="6"/>
        <v>12647</v>
      </c>
    </row>
    <row r="118" spans="1:5">
      <c r="A118" s="5">
        <v>55</v>
      </c>
      <c r="B118" s="99" t="s">
        <v>254</v>
      </c>
      <c r="C118">
        <v>2773</v>
      </c>
      <c r="D118">
        <v>14700</v>
      </c>
      <c r="E118">
        <f t="shared" si="6"/>
        <v>11927</v>
      </c>
    </row>
    <row r="119" spans="1:5">
      <c r="A119" s="5">
        <v>56</v>
      </c>
      <c r="B119" s="99" t="s">
        <v>201</v>
      </c>
      <c r="C119">
        <v>5869</v>
      </c>
      <c r="D119">
        <v>16954</v>
      </c>
      <c r="E119">
        <f t="shared" si="6"/>
        <v>11085</v>
      </c>
    </row>
    <row r="120" spans="1:5">
      <c r="A120" s="5">
        <v>57</v>
      </c>
      <c r="B120" s="99" t="s">
        <v>222</v>
      </c>
      <c r="C120">
        <v>1516</v>
      </c>
      <c r="D120">
        <v>12562</v>
      </c>
      <c r="E120">
        <f t="shared" si="6"/>
        <v>11046</v>
      </c>
    </row>
    <row r="121" spans="1:5">
      <c r="A121" s="5">
        <v>58</v>
      </c>
      <c r="B121" s="99" t="s">
        <v>233</v>
      </c>
      <c r="C121">
        <v>4997</v>
      </c>
      <c r="D121">
        <v>14632</v>
      </c>
      <c r="E121">
        <f t="shared" si="6"/>
        <v>9635</v>
      </c>
    </row>
    <row r="122" spans="1:5">
      <c r="A122" s="5">
        <v>59</v>
      </c>
      <c r="B122" s="99" t="s">
        <v>231</v>
      </c>
      <c r="C122">
        <v>34337</v>
      </c>
      <c r="D122">
        <v>43792</v>
      </c>
      <c r="E122">
        <f t="shared" si="6"/>
        <v>9455</v>
      </c>
    </row>
    <row r="123" spans="1:5">
      <c r="A123" s="5">
        <v>60</v>
      </c>
      <c r="B123" s="99" t="s">
        <v>253</v>
      </c>
      <c r="C123">
        <v>2657</v>
      </c>
      <c r="D123">
        <v>11585</v>
      </c>
      <c r="E123">
        <f t="shared" si="6"/>
        <v>8928</v>
      </c>
    </row>
    <row r="124" spans="1:5">
      <c r="A124" s="5">
        <v>61</v>
      </c>
      <c r="B124" s="99" t="s">
        <v>226</v>
      </c>
      <c r="C124">
        <v>1345</v>
      </c>
      <c r="D124">
        <v>10252</v>
      </c>
      <c r="E124">
        <f t="shared" si="6"/>
        <v>8907</v>
      </c>
    </row>
    <row r="125" spans="1:5">
      <c r="A125" s="5">
        <v>62</v>
      </c>
      <c r="B125" s="99" t="s">
        <v>216</v>
      </c>
      <c r="C125">
        <v>3869</v>
      </c>
      <c r="D125">
        <v>12260</v>
      </c>
      <c r="E125">
        <f t="shared" si="6"/>
        <v>8391</v>
      </c>
    </row>
    <row r="126" spans="1:5">
      <c r="A126" s="5">
        <v>63</v>
      </c>
      <c r="B126" s="99" t="s">
        <v>194</v>
      </c>
      <c r="C126">
        <v>144</v>
      </c>
      <c r="D126">
        <v>8523</v>
      </c>
      <c r="E126">
        <f t="shared" si="6"/>
        <v>8379</v>
      </c>
    </row>
    <row r="127" spans="1:5">
      <c r="A127" s="5">
        <v>64</v>
      </c>
      <c r="B127" s="99" t="s">
        <v>217</v>
      </c>
      <c r="C127">
        <v>9579</v>
      </c>
      <c r="D127">
        <v>17246</v>
      </c>
      <c r="E127">
        <f t="shared" si="6"/>
        <v>7667</v>
      </c>
    </row>
    <row r="128" spans="1:5">
      <c r="A128" s="5">
        <v>65</v>
      </c>
      <c r="B128" s="99" t="s">
        <v>266</v>
      </c>
      <c r="C128">
        <v>6528</v>
      </c>
      <c r="D128">
        <v>13529</v>
      </c>
      <c r="E128">
        <f t="shared" ref="E128:E158" si="7">D128-C128</f>
        <v>7001</v>
      </c>
    </row>
    <row r="129" spans="1:5">
      <c r="A129" s="5">
        <v>66</v>
      </c>
      <c r="B129" s="99" t="s">
        <v>258</v>
      </c>
      <c r="C129">
        <v>1594</v>
      </c>
      <c r="D129">
        <v>8250</v>
      </c>
      <c r="E129">
        <f t="shared" si="7"/>
        <v>6656</v>
      </c>
    </row>
    <row r="130" spans="1:5">
      <c r="A130" s="5">
        <v>67</v>
      </c>
      <c r="B130" s="99" t="s">
        <v>211</v>
      </c>
      <c r="C130">
        <v>1462</v>
      </c>
      <c r="D130">
        <v>8009</v>
      </c>
      <c r="E130">
        <f t="shared" si="7"/>
        <v>6547</v>
      </c>
    </row>
    <row r="131" spans="1:5">
      <c r="A131" s="5">
        <v>68</v>
      </c>
      <c r="B131" s="99" t="s">
        <v>193</v>
      </c>
      <c r="C131">
        <v>1473</v>
      </c>
      <c r="D131">
        <v>7022</v>
      </c>
      <c r="E131">
        <f t="shared" si="7"/>
        <v>5549</v>
      </c>
    </row>
    <row r="132" spans="1:5">
      <c r="A132" s="5">
        <v>69</v>
      </c>
      <c r="B132" s="99" t="s">
        <v>191</v>
      </c>
      <c r="C132">
        <v>1853</v>
      </c>
      <c r="D132">
        <v>7325</v>
      </c>
      <c r="E132">
        <f t="shared" si="7"/>
        <v>5472</v>
      </c>
    </row>
    <row r="133" spans="1:5">
      <c r="A133" s="5">
        <v>70</v>
      </c>
      <c r="B133" s="99" t="s">
        <v>225</v>
      </c>
      <c r="C133">
        <v>6486</v>
      </c>
      <c r="D133">
        <v>11930</v>
      </c>
      <c r="E133">
        <f t="shared" si="7"/>
        <v>5444</v>
      </c>
    </row>
    <row r="134" spans="1:5">
      <c r="A134" s="5">
        <v>71</v>
      </c>
      <c r="B134" s="99" t="s">
        <v>250</v>
      </c>
      <c r="C134">
        <v>9590</v>
      </c>
      <c r="D134">
        <v>14791</v>
      </c>
      <c r="E134">
        <f t="shared" si="7"/>
        <v>5201</v>
      </c>
    </row>
    <row r="135" spans="1:5">
      <c r="A135" s="5">
        <v>72</v>
      </c>
      <c r="B135" s="99" t="s">
        <v>230</v>
      </c>
      <c r="C135">
        <v>184</v>
      </c>
      <c r="D135">
        <v>5341</v>
      </c>
      <c r="E135">
        <f t="shared" si="7"/>
        <v>5157</v>
      </c>
    </row>
    <row r="136" spans="1:5">
      <c r="A136" s="5">
        <v>73</v>
      </c>
      <c r="B136" s="99" t="s">
        <v>232</v>
      </c>
      <c r="C136">
        <v>11508</v>
      </c>
      <c r="D136">
        <v>16591</v>
      </c>
      <c r="E136">
        <f t="shared" si="7"/>
        <v>5083</v>
      </c>
    </row>
    <row r="137" spans="1:5">
      <c r="A137" s="5">
        <v>74</v>
      </c>
      <c r="B137" s="99" t="s">
        <v>209</v>
      </c>
      <c r="C137">
        <v>13305</v>
      </c>
      <c r="D137">
        <v>17105</v>
      </c>
      <c r="E137">
        <f t="shared" si="7"/>
        <v>3800</v>
      </c>
    </row>
    <row r="138" spans="1:5">
      <c r="A138" s="5">
        <v>75</v>
      </c>
      <c r="B138" s="99" t="s">
        <v>189</v>
      </c>
      <c r="C138">
        <v>692</v>
      </c>
      <c r="D138">
        <v>4259</v>
      </c>
      <c r="E138">
        <f t="shared" si="7"/>
        <v>3567</v>
      </c>
    </row>
    <row r="139" spans="1:5">
      <c r="A139" s="5">
        <v>76</v>
      </c>
      <c r="B139" s="99" t="s">
        <v>218</v>
      </c>
      <c r="C139">
        <v>1844</v>
      </c>
      <c r="D139">
        <v>5144</v>
      </c>
      <c r="E139">
        <f t="shared" si="7"/>
        <v>3300</v>
      </c>
    </row>
    <row r="140" spans="1:5">
      <c r="A140" s="5">
        <v>77</v>
      </c>
      <c r="B140" s="99" t="s">
        <v>274</v>
      </c>
      <c r="C140">
        <v>81</v>
      </c>
      <c r="D140">
        <v>3056</v>
      </c>
      <c r="E140">
        <f t="shared" si="7"/>
        <v>2975</v>
      </c>
    </row>
    <row r="141" spans="1:5">
      <c r="A141" s="5">
        <v>78</v>
      </c>
      <c r="B141" s="99" t="s">
        <v>214</v>
      </c>
      <c r="C141">
        <v>2500</v>
      </c>
      <c r="D141">
        <v>5130</v>
      </c>
      <c r="E141">
        <f t="shared" si="7"/>
        <v>2630</v>
      </c>
    </row>
    <row r="142" spans="1:5">
      <c r="A142" s="5">
        <v>79</v>
      </c>
      <c r="B142" s="99" t="s">
        <v>195</v>
      </c>
      <c r="C142">
        <v>515</v>
      </c>
      <c r="D142">
        <v>3081</v>
      </c>
      <c r="E142">
        <f t="shared" si="7"/>
        <v>2566</v>
      </c>
    </row>
    <row r="143" spans="1:5">
      <c r="A143" s="5">
        <v>80</v>
      </c>
      <c r="B143" s="99" t="s">
        <v>197</v>
      </c>
      <c r="C143">
        <v>44</v>
      </c>
      <c r="D143">
        <v>2518</v>
      </c>
      <c r="E143">
        <f t="shared" si="7"/>
        <v>2474</v>
      </c>
    </row>
    <row r="144" spans="1:5">
      <c r="A144" s="5">
        <v>81</v>
      </c>
      <c r="B144" s="99" t="s">
        <v>261</v>
      </c>
      <c r="C144">
        <v>48</v>
      </c>
      <c r="D144">
        <v>2205</v>
      </c>
      <c r="E144">
        <f t="shared" si="7"/>
        <v>2157</v>
      </c>
    </row>
    <row r="145" spans="1:5">
      <c r="A145" s="5">
        <v>82</v>
      </c>
      <c r="B145" s="99" t="s">
        <v>215</v>
      </c>
      <c r="C145">
        <v>61</v>
      </c>
      <c r="D145">
        <v>1980</v>
      </c>
      <c r="E145">
        <f t="shared" si="7"/>
        <v>1919</v>
      </c>
    </row>
    <row r="146" spans="1:5">
      <c r="A146" s="5">
        <v>83</v>
      </c>
      <c r="B146" s="99" t="s">
        <v>213</v>
      </c>
      <c r="C146">
        <v>2820</v>
      </c>
      <c r="D146">
        <v>4550</v>
      </c>
      <c r="E146">
        <f t="shared" si="7"/>
        <v>1730</v>
      </c>
    </row>
    <row r="147" spans="1:5">
      <c r="A147" s="5">
        <v>84</v>
      </c>
      <c r="B147" s="99" t="s">
        <v>219</v>
      </c>
      <c r="C147">
        <v>97</v>
      </c>
      <c r="D147">
        <v>1708</v>
      </c>
      <c r="E147">
        <f t="shared" si="7"/>
        <v>1611</v>
      </c>
    </row>
    <row r="148" spans="1:5">
      <c r="A148" s="5">
        <v>85</v>
      </c>
      <c r="B148" s="99" t="s">
        <v>188</v>
      </c>
      <c r="C148">
        <v>407</v>
      </c>
      <c r="D148">
        <v>1919</v>
      </c>
      <c r="E148">
        <f t="shared" si="7"/>
        <v>1512</v>
      </c>
    </row>
    <row r="149" spans="1:5">
      <c r="A149" s="5">
        <v>86</v>
      </c>
      <c r="B149" s="99" t="s">
        <v>251</v>
      </c>
      <c r="C149">
        <v>643</v>
      </c>
      <c r="D149">
        <v>1716</v>
      </c>
      <c r="E149">
        <f t="shared" si="7"/>
        <v>1073</v>
      </c>
    </row>
    <row r="150" spans="1:5">
      <c r="A150" s="5">
        <v>87</v>
      </c>
      <c r="B150" s="99" t="s">
        <v>262</v>
      </c>
      <c r="C150">
        <v>74</v>
      </c>
      <c r="D150">
        <v>1117</v>
      </c>
      <c r="E150">
        <f t="shared" si="7"/>
        <v>1043</v>
      </c>
    </row>
    <row r="151" spans="1:5">
      <c r="A151" s="5">
        <v>88</v>
      </c>
      <c r="B151" s="99" t="s">
        <v>279</v>
      </c>
      <c r="C151">
        <v>30</v>
      </c>
      <c r="D151">
        <v>385</v>
      </c>
      <c r="E151">
        <f t="shared" si="7"/>
        <v>355</v>
      </c>
    </row>
    <row r="152" spans="1:5">
      <c r="A152" s="5">
        <v>89</v>
      </c>
      <c r="B152" s="99" t="s">
        <v>190</v>
      </c>
      <c r="C152">
        <v>100</v>
      </c>
      <c r="D152">
        <v>283</v>
      </c>
      <c r="E152">
        <f t="shared" si="7"/>
        <v>183</v>
      </c>
    </row>
    <row r="153" spans="1:5">
      <c r="A153" s="5">
        <v>90</v>
      </c>
      <c r="B153" s="99" t="s">
        <v>267</v>
      </c>
      <c r="C153">
        <v>64</v>
      </c>
      <c r="D153">
        <v>237</v>
      </c>
      <c r="E153">
        <f t="shared" si="7"/>
        <v>173</v>
      </c>
    </row>
    <row r="154" spans="1:5">
      <c r="A154" s="5">
        <v>91</v>
      </c>
      <c r="B154" s="99" t="s">
        <v>268</v>
      </c>
      <c r="C154">
        <v>29</v>
      </c>
      <c r="D154">
        <v>100</v>
      </c>
      <c r="E154">
        <f t="shared" si="7"/>
        <v>71</v>
      </c>
    </row>
    <row r="155" spans="1:5">
      <c r="A155" s="5">
        <v>92</v>
      </c>
      <c r="B155" s="99" t="s">
        <v>277</v>
      </c>
      <c r="C155">
        <v>3</v>
      </c>
      <c r="D155">
        <v>24</v>
      </c>
      <c r="E155">
        <f t="shared" si="7"/>
        <v>21</v>
      </c>
    </row>
    <row r="156" spans="1:5">
      <c r="A156" s="5">
        <v>93</v>
      </c>
      <c r="B156" s="99" t="s">
        <v>275</v>
      </c>
      <c r="C156">
        <v>2</v>
      </c>
      <c r="D156">
        <v>12</v>
      </c>
      <c r="E156">
        <f t="shared" si="7"/>
        <v>10</v>
      </c>
    </row>
    <row r="157" spans="1:5">
      <c r="A157" s="5">
        <v>94</v>
      </c>
      <c r="B157" s="99" t="s">
        <v>276</v>
      </c>
      <c r="C157">
        <v>0</v>
      </c>
      <c r="D157">
        <v>0</v>
      </c>
      <c r="E157">
        <f t="shared" si="7"/>
        <v>0</v>
      </c>
    </row>
    <row r="158" spans="1:5">
      <c r="A158" s="5">
        <v>95</v>
      </c>
      <c r="B158" s="99" t="s">
        <v>278</v>
      </c>
      <c r="C158">
        <v>0</v>
      </c>
      <c r="D158">
        <v>0</v>
      </c>
      <c r="E158">
        <f t="shared" si="7"/>
        <v>0</v>
      </c>
    </row>
  </sheetData>
  <sortState xmlns:xlrd2="http://schemas.microsoft.com/office/spreadsheetml/2017/richdata2" ref="B64:E158">
    <sortCondition descending="1" ref="E64:E158"/>
  </sortState>
  <mergeCells count="4">
    <mergeCell ref="B5:B6"/>
    <mergeCell ref="C5:D5"/>
    <mergeCell ref="E5:F5"/>
    <mergeCell ref="G5:H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2:R32"/>
  <sheetViews>
    <sheetView zoomScaleNormal="100" workbookViewId="0">
      <selection activeCell="Q34" sqref="Q34"/>
    </sheetView>
  </sheetViews>
  <sheetFormatPr baseColWidth="10" defaultColWidth="11.44140625" defaultRowHeight="14.4"/>
  <cols>
    <col min="1" max="1" width="11.44140625" style="2"/>
    <col min="2" max="2" width="18.44140625" style="2" customWidth="1"/>
    <col min="3" max="15" width="10.6640625" style="2" customWidth="1"/>
    <col min="16" max="16384" width="11.44140625" style="2"/>
  </cols>
  <sheetData>
    <row r="2" spans="2:11" ht="25.8">
      <c r="B2" s="9" t="s">
        <v>308</v>
      </c>
      <c r="C2" s="11"/>
      <c r="D2" s="11"/>
      <c r="E2" s="11"/>
      <c r="F2" s="11"/>
      <c r="G2" s="11"/>
      <c r="H2" s="11"/>
      <c r="K2" s="184" t="s">
        <v>328</v>
      </c>
    </row>
    <row r="3" spans="2:11" ht="16.8">
      <c r="B3" s="11" t="s">
        <v>309</v>
      </c>
    </row>
    <row r="18" spans="2:18" ht="19.2">
      <c r="C18" s="15"/>
      <c r="D18" s="15"/>
      <c r="E18" s="15"/>
      <c r="F18" s="15"/>
      <c r="G18" s="11"/>
      <c r="H18" s="11"/>
      <c r="I18" s="11"/>
      <c r="J18" s="11"/>
      <c r="K18" s="11"/>
      <c r="L18" s="11"/>
      <c r="M18" s="11"/>
      <c r="N18" s="11"/>
      <c r="O18" s="11"/>
    </row>
    <row r="19" spans="2:18" ht="19.2">
      <c r="C19" s="15"/>
      <c r="D19" s="15"/>
      <c r="E19" s="15"/>
      <c r="F19" s="15"/>
      <c r="G19" s="11"/>
      <c r="H19" s="11"/>
      <c r="I19" s="11"/>
      <c r="J19" s="11"/>
      <c r="K19" s="11"/>
      <c r="L19" s="11"/>
      <c r="M19" s="11"/>
      <c r="N19" s="11"/>
      <c r="O19" s="11"/>
    </row>
    <row r="20" spans="2:18">
      <c r="B20" s="194" t="s">
        <v>11</v>
      </c>
      <c r="C20" s="194"/>
      <c r="D20" s="194"/>
      <c r="E20" s="194"/>
      <c r="F20" s="194"/>
      <c r="G20" s="194"/>
      <c r="H20" s="194"/>
    </row>
    <row r="21" spans="2:18" ht="36.6">
      <c r="C21" s="15"/>
      <c r="D21" s="183" t="s">
        <v>327</v>
      </c>
      <c r="E21" s="15"/>
      <c r="F21" s="15"/>
      <c r="G21" s="11"/>
      <c r="H21" s="183"/>
      <c r="I21" s="183"/>
      <c r="J21" s="183"/>
      <c r="K21" s="183"/>
      <c r="L21" s="183"/>
      <c r="M21" s="183"/>
      <c r="N21" s="183"/>
      <c r="O21" s="11"/>
    </row>
    <row r="22" spans="2:18" ht="19.2">
      <c r="B22" s="15"/>
      <c r="C22" s="15"/>
      <c r="D22" s="15"/>
      <c r="E22" s="15"/>
      <c r="F22" s="15"/>
      <c r="G22" s="11"/>
      <c r="H22" s="11"/>
      <c r="I22" s="11"/>
      <c r="J22" s="11"/>
      <c r="K22" s="11"/>
      <c r="L22" s="11"/>
      <c r="M22" s="11"/>
      <c r="N22" s="11"/>
      <c r="O22" s="11"/>
    </row>
    <row r="23" spans="2:18" ht="16.8">
      <c r="B23" s="16"/>
      <c r="C23" s="58">
        <v>2010</v>
      </c>
      <c r="D23" s="58">
        <v>2011</v>
      </c>
      <c r="E23" s="58">
        <v>2012</v>
      </c>
      <c r="F23" s="58">
        <v>2013</v>
      </c>
      <c r="G23" s="58">
        <v>2014</v>
      </c>
      <c r="H23" s="58">
        <v>2015</v>
      </c>
      <c r="I23" s="58">
        <v>2016</v>
      </c>
      <c r="J23" s="58">
        <v>2017</v>
      </c>
      <c r="K23" s="58">
        <v>2018</v>
      </c>
      <c r="L23" s="58">
        <v>2019</v>
      </c>
      <c r="M23" s="58">
        <v>2020</v>
      </c>
      <c r="N23" s="58">
        <v>2021</v>
      </c>
      <c r="O23" s="58">
        <v>2022</v>
      </c>
      <c r="P23" s="58">
        <v>2023</v>
      </c>
      <c r="Q23" s="58">
        <v>2024</v>
      </c>
      <c r="R23" s="58">
        <v>2025</v>
      </c>
    </row>
    <row r="24" spans="2:18" ht="16.8">
      <c r="B24" s="17" t="s">
        <v>17</v>
      </c>
      <c r="C24" s="21">
        <v>12758</v>
      </c>
      <c r="D24" s="21">
        <v>15444</v>
      </c>
      <c r="E24" s="21">
        <v>16860</v>
      </c>
      <c r="F24" s="21">
        <v>17639</v>
      </c>
      <c r="G24" s="18">
        <v>18394</v>
      </c>
      <c r="H24" s="18">
        <v>19439</v>
      </c>
      <c r="I24" s="18">
        <v>23736</v>
      </c>
      <c r="J24" s="18">
        <v>27901</v>
      </c>
      <c r="K24" s="18">
        <v>31253</v>
      </c>
      <c r="L24" s="22">
        <v>34007</v>
      </c>
      <c r="M24" s="22">
        <v>37500</v>
      </c>
      <c r="N24" s="22">
        <v>39853</v>
      </c>
      <c r="O24" s="22">
        <v>42126</v>
      </c>
      <c r="P24" s="22">
        <v>41281</v>
      </c>
      <c r="Q24" s="22">
        <v>39769</v>
      </c>
      <c r="R24" s="22">
        <v>39932</v>
      </c>
    </row>
    <row r="25" spans="2:18" ht="16.8">
      <c r="B25" s="17" t="s">
        <v>18</v>
      </c>
      <c r="C25" s="21">
        <v>6256</v>
      </c>
      <c r="D25" s="21">
        <v>8298</v>
      </c>
      <c r="E25" s="21">
        <v>8705</v>
      </c>
      <c r="F25" s="21">
        <v>8778</v>
      </c>
      <c r="G25" s="18">
        <v>9274</v>
      </c>
      <c r="H25" s="18">
        <v>10312</v>
      </c>
      <c r="I25" s="18">
        <v>11961</v>
      </c>
      <c r="J25" s="18">
        <v>13259</v>
      </c>
      <c r="K25" s="22">
        <v>13693</v>
      </c>
      <c r="L25" s="22">
        <v>14717</v>
      </c>
      <c r="M25" s="22">
        <v>15183</v>
      </c>
      <c r="N25" s="22">
        <v>15128</v>
      </c>
      <c r="O25" s="22">
        <v>15534</v>
      </c>
      <c r="P25" s="22">
        <v>14826</v>
      </c>
      <c r="Q25" s="22">
        <v>14677</v>
      </c>
      <c r="R25" s="22">
        <v>13871</v>
      </c>
    </row>
    <row r="26" spans="2:18" ht="16.8">
      <c r="C26" s="19"/>
      <c r="D26" s="19"/>
      <c r="E26" s="23"/>
      <c r="F26" s="19"/>
      <c r="G26" s="11"/>
      <c r="H26" s="11"/>
      <c r="I26" s="11"/>
      <c r="J26" s="11"/>
      <c r="K26" s="11"/>
      <c r="L26" s="11"/>
      <c r="M26" s="11"/>
      <c r="N26" s="11"/>
      <c r="O26" s="11"/>
    </row>
    <row r="27" spans="2:18">
      <c r="B27" s="4"/>
      <c r="C27" s="4"/>
      <c r="D27" s="4"/>
      <c r="E27" s="4"/>
      <c r="F27" s="4"/>
    </row>
    <row r="30" spans="2:18" ht="5.55" customHeight="1"/>
    <row r="31" spans="2:18" hidden="1"/>
    <row r="32" spans="2:18" hidden="1"/>
  </sheetData>
  <mergeCells count="1">
    <mergeCell ref="B20:H20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K16"/>
  <sheetViews>
    <sheetView topLeftCell="B1" zoomScaleNormal="100" workbookViewId="0">
      <selection activeCell="B8" sqref="B8"/>
    </sheetView>
  </sheetViews>
  <sheetFormatPr baseColWidth="10" defaultColWidth="11.44140625" defaultRowHeight="16.8"/>
  <cols>
    <col min="1" max="1" width="11.44140625" style="11"/>
    <col min="2" max="2" width="44.77734375" style="11" customWidth="1"/>
    <col min="3" max="6" width="15.21875" style="11" customWidth="1"/>
    <col min="7" max="16384" width="11.44140625" style="11"/>
  </cols>
  <sheetData>
    <row r="2" spans="2:11">
      <c r="B2" s="9" t="s">
        <v>89</v>
      </c>
    </row>
    <row r="3" spans="2:11" ht="19.2">
      <c r="B3" s="71" t="s">
        <v>72</v>
      </c>
    </row>
    <row r="5" spans="2:11">
      <c r="B5" s="195" t="s">
        <v>73</v>
      </c>
      <c r="C5" s="197" t="s">
        <v>1</v>
      </c>
      <c r="D5" s="198"/>
      <c r="E5" s="197" t="s">
        <v>74</v>
      </c>
      <c r="F5" s="198"/>
    </row>
    <row r="6" spans="2:11">
      <c r="B6" s="196"/>
      <c r="C6" s="58">
        <v>2010</v>
      </c>
      <c r="D6" s="58">
        <v>2020</v>
      </c>
      <c r="E6" s="58">
        <v>2010</v>
      </c>
      <c r="F6" s="58">
        <v>2020</v>
      </c>
    </row>
    <row r="7" spans="2:11">
      <c r="B7" s="55" t="s">
        <v>75</v>
      </c>
      <c r="C7" s="72">
        <v>6602</v>
      </c>
      <c r="D7" s="59">
        <v>4758</v>
      </c>
      <c r="E7" s="72">
        <v>937428.00000000093</v>
      </c>
      <c r="F7" s="59">
        <v>977280</v>
      </c>
    </row>
    <row r="8" spans="2:11">
      <c r="B8" s="55" t="s">
        <v>76</v>
      </c>
      <c r="C8" s="72">
        <v>5858</v>
      </c>
      <c r="D8" s="59">
        <v>4242</v>
      </c>
      <c r="E8" s="72">
        <v>302704.99999999953</v>
      </c>
      <c r="F8" s="59">
        <v>302496</v>
      </c>
    </row>
    <row r="9" spans="2:11">
      <c r="B9" s="55" t="s">
        <v>77</v>
      </c>
      <c r="C9" s="72">
        <v>3084</v>
      </c>
      <c r="D9" s="59">
        <v>2303</v>
      </c>
      <c r="E9" s="72">
        <v>368931.99999999994</v>
      </c>
      <c r="F9" s="59">
        <v>340090</v>
      </c>
    </row>
    <row r="10" spans="2:11">
      <c r="B10" s="55" t="s">
        <v>78</v>
      </c>
      <c r="C10" s="72">
        <v>1429</v>
      </c>
      <c r="D10" s="59">
        <v>1582</v>
      </c>
      <c r="E10" s="72">
        <v>84596.999999999985</v>
      </c>
      <c r="F10" s="59">
        <v>102256</v>
      </c>
    </row>
    <row r="11" spans="2:11">
      <c r="B11" s="55" t="s">
        <v>79</v>
      </c>
      <c r="C11" s="72">
        <v>2526</v>
      </c>
      <c r="D11" s="59">
        <v>1054</v>
      </c>
      <c r="E11" s="72">
        <v>471754.0000000007</v>
      </c>
      <c r="F11" s="59">
        <v>271809</v>
      </c>
    </row>
    <row r="12" spans="2:11">
      <c r="B12" s="54" t="s">
        <v>80</v>
      </c>
      <c r="C12" s="56">
        <v>2012</v>
      </c>
      <c r="D12" s="57">
        <v>1001</v>
      </c>
      <c r="E12" s="56">
        <v>82989.999999998836</v>
      </c>
      <c r="F12" s="57">
        <v>56084</v>
      </c>
    </row>
    <row r="13" spans="2:11" ht="19.2">
      <c r="B13" s="73" t="s">
        <v>69</v>
      </c>
      <c r="C13" s="74">
        <v>21511</v>
      </c>
      <c r="D13" s="75">
        <v>14940</v>
      </c>
      <c r="E13" s="76">
        <v>2248406</v>
      </c>
      <c r="F13" s="75">
        <v>2050015</v>
      </c>
    </row>
    <row r="14" spans="2:11">
      <c r="B14" s="68" t="s">
        <v>63</v>
      </c>
      <c r="C14" s="34"/>
      <c r="D14" s="34"/>
      <c r="E14" s="34"/>
      <c r="F14" s="35"/>
    </row>
    <row r="16" spans="2:11">
      <c r="B16" s="8"/>
      <c r="C16" s="8"/>
      <c r="D16" s="8"/>
      <c r="E16" s="8"/>
      <c r="F16" s="8"/>
      <c r="G16" s="8"/>
      <c r="H16" s="8"/>
      <c r="I16" s="8"/>
      <c r="J16" s="8"/>
      <c r="K16" s="8"/>
    </row>
  </sheetData>
  <mergeCells count="3">
    <mergeCell ref="B5:B6"/>
    <mergeCell ref="C5:D5"/>
    <mergeCell ref="E5:F5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M39"/>
  <sheetViews>
    <sheetView workbookViewId="0">
      <selection activeCell="C2" sqref="C2"/>
    </sheetView>
  </sheetViews>
  <sheetFormatPr baseColWidth="10" defaultColWidth="12.77734375" defaultRowHeight="16.8"/>
  <cols>
    <col min="1" max="1" width="4.88671875" style="26" customWidth="1"/>
    <col min="2" max="2" width="40.6640625" style="26" customWidth="1"/>
    <col min="3" max="16384" width="12.77734375" style="26"/>
  </cols>
  <sheetData>
    <row r="2" spans="2:13">
      <c r="B2" s="14" t="s">
        <v>90</v>
      </c>
    </row>
    <row r="3" spans="2:13">
      <c r="B3" s="26" t="s">
        <v>64</v>
      </c>
    </row>
    <row r="5" spans="2:13">
      <c r="H5" s="9"/>
      <c r="I5" s="11"/>
      <c r="J5" s="11"/>
      <c r="K5" s="11"/>
      <c r="L5" s="11"/>
      <c r="M5" s="11"/>
    </row>
    <row r="6" spans="2:13">
      <c r="I6" s="11"/>
      <c r="J6" s="11"/>
      <c r="K6" s="11"/>
      <c r="L6" s="11"/>
      <c r="M6" s="11"/>
    </row>
    <row r="17" spans="2:6">
      <c r="B17" s="14"/>
    </row>
    <row r="18" spans="2:6">
      <c r="B18" s="14"/>
    </row>
    <row r="19" spans="2:6">
      <c r="B19" s="14"/>
    </row>
    <row r="20" spans="2:6">
      <c r="B20" s="14"/>
    </row>
    <row r="21" spans="2:6">
      <c r="B21" s="14"/>
    </row>
    <row r="22" spans="2:6">
      <c r="B22" s="60" t="s">
        <v>82</v>
      </c>
      <c r="C22" s="60"/>
      <c r="D22" s="60"/>
    </row>
    <row r="23" spans="2:6">
      <c r="B23" s="61" t="s">
        <v>83</v>
      </c>
      <c r="C23" s="36"/>
      <c r="D23" s="36"/>
    </row>
    <row r="24" spans="2:6">
      <c r="B24" s="61"/>
      <c r="C24" s="36"/>
      <c r="D24" s="36"/>
    </row>
    <row r="26" spans="2:6">
      <c r="B26" s="29"/>
      <c r="C26" s="199" t="s">
        <v>51</v>
      </c>
      <c r="D26" s="199"/>
      <c r="E26" s="199" t="s">
        <v>52</v>
      </c>
      <c r="F26" s="199"/>
    </row>
    <row r="27" spans="2:6" s="31" customFormat="1">
      <c r="B27" s="32"/>
      <c r="C27" s="62" t="s">
        <v>59</v>
      </c>
      <c r="D27" s="62" t="s">
        <v>60</v>
      </c>
      <c r="E27" s="62" t="s">
        <v>65</v>
      </c>
      <c r="F27" s="63" t="s">
        <v>66</v>
      </c>
    </row>
    <row r="28" spans="2:6">
      <c r="B28" s="30" t="s">
        <v>54</v>
      </c>
      <c r="C28" s="18">
        <v>6048</v>
      </c>
      <c r="D28" s="18">
        <v>4472</v>
      </c>
      <c r="E28" s="18">
        <v>3013.625</v>
      </c>
      <c r="F28" s="18">
        <v>2871.25</v>
      </c>
    </row>
    <row r="29" spans="2:6">
      <c r="B29" s="30" t="s">
        <v>55</v>
      </c>
      <c r="C29" s="18">
        <v>2215</v>
      </c>
      <c r="D29" s="18">
        <v>714</v>
      </c>
      <c r="E29" s="18">
        <v>655.25</v>
      </c>
      <c r="F29" s="18">
        <v>341.375</v>
      </c>
    </row>
    <row r="30" spans="2:6">
      <c r="B30" s="30" t="s">
        <v>56</v>
      </c>
      <c r="C30" s="18">
        <v>372</v>
      </c>
      <c r="D30" s="18">
        <v>252</v>
      </c>
      <c r="E30" s="18">
        <v>259.5</v>
      </c>
      <c r="F30" s="18">
        <v>161.375</v>
      </c>
    </row>
    <row r="31" spans="2:6">
      <c r="B31" s="30" t="s">
        <v>57</v>
      </c>
      <c r="C31" s="18">
        <v>933</v>
      </c>
      <c r="D31" s="18">
        <v>265</v>
      </c>
      <c r="E31" s="18">
        <v>73.832630899999998</v>
      </c>
      <c r="F31" s="18">
        <v>31.312380999999998</v>
      </c>
    </row>
    <row r="32" spans="2:6">
      <c r="B32" s="64" t="s">
        <v>53</v>
      </c>
      <c r="C32" s="65">
        <v>9568</v>
      </c>
      <c r="D32" s="65">
        <v>5703</v>
      </c>
      <c r="E32" s="65">
        <v>4002.2076308999999</v>
      </c>
      <c r="F32" s="33">
        <v>3425.0623809523809</v>
      </c>
    </row>
    <row r="39" spans="5:10">
      <c r="E39" s="9"/>
      <c r="F39" s="9"/>
      <c r="G39" s="9"/>
      <c r="H39" s="9"/>
      <c r="I39" s="9"/>
      <c r="J39" s="9"/>
    </row>
  </sheetData>
  <mergeCells count="2">
    <mergeCell ref="C26:D26"/>
    <mergeCell ref="E26:F26"/>
  </mergeCell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A8ABB4-B05C-4514-8097-7DC9237B6AF1}">
  <dimension ref="A2:AMB69"/>
  <sheetViews>
    <sheetView topLeftCell="A13" zoomScaleNormal="100" workbookViewId="0">
      <selection activeCell="J10" sqref="J10"/>
    </sheetView>
  </sheetViews>
  <sheetFormatPr baseColWidth="10" defaultColWidth="9.21875" defaultRowHeight="16.8"/>
  <cols>
    <col min="1" max="1" width="31.77734375" style="114" customWidth="1"/>
    <col min="2" max="2" width="15.77734375" style="114" customWidth="1"/>
    <col min="3" max="3" width="19.33203125" style="114" customWidth="1"/>
    <col min="4" max="5" width="9.21875" style="114"/>
    <col min="6" max="6" width="14.21875" style="114" customWidth="1"/>
    <col min="7" max="7" width="9.21875" style="114"/>
    <col min="8" max="8" width="36" style="114" customWidth="1"/>
    <col min="9" max="9" width="9.21875" style="114"/>
    <col min="10" max="10" width="14" style="114" customWidth="1"/>
    <col min="11" max="11" width="20.44140625" style="114" bestFit="1" customWidth="1"/>
    <col min="12" max="12" width="9.21875" style="114"/>
    <col min="13" max="13" width="15.77734375" style="114" customWidth="1"/>
    <col min="14" max="16" width="9.21875" style="114"/>
    <col min="17" max="18" width="10.77734375" style="114" customWidth="1"/>
    <col min="19" max="21" width="9.21875" style="114"/>
    <col min="22" max="22" width="7.77734375" style="114" customWidth="1"/>
    <col min="23" max="1016" width="9.21875" style="114"/>
    <col min="1017" max="16384" width="9.21875" style="115"/>
  </cols>
  <sheetData>
    <row r="2" spans="1:7">
      <c r="A2" s="119" t="s">
        <v>312</v>
      </c>
    </row>
    <row r="3" spans="1:7">
      <c r="A3" s="114" t="s">
        <v>311</v>
      </c>
    </row>
    <row r="4" spans="1:7" ht="17.399999999999999" thickBot="1"/>
    <row r="5" spans="1:7" s="11" customFormat="1" ht="17.399999999999999" thickBot="1">
      <c r="A5" s="116" t="s">
        <v>293</v>
      </c>
      <c r="B5" s="117"/>
      <c r="C5" s="117"/>
      <c r="D5" s="118"/>
      <c r="E5" s="119"/>
      <c r="F5" s="119"/>
    </row>
    <row r="6" spans="1:7" s="11" customFormat="1" ht="100.8">
      <c r="A6" s="120" t="s">
        <v>294</v>
      </c>
      <c r="B6" s="121" t="s">
        <v>295</v>
      </c>
      <c r="C6" s="121" t="s">
        <v>296</v>
      </c>
      <c r="D6" s="121" t="s">
        <v>297</v>
      </c>
      <c r="E6" s="114"/>
      <c r="F6" s="114"/>
    </row>
    <row r="7" spans="1:7" s="11" customFormat="1">
      <c r="A7" s="122" t="s">
        <v>28</v>
      </c>
      <c r="B7" s="138">
        <v>43.74</v>
      </c>
      <c r="C7" s="138">
        <v>36.651000000000003</v>
      </c>
      <c r="D7" s="138">
        <v>18.260000000000002</v>
      </c>
      <c r="E7" s="123"/>
      <c r="F7" s="124"/>
    </row>
    <row r="8" spans="1:7" s="11" customFormat="1">
      <c r="A8" s="122" t="s">
        <v>29</v>
      </c>
      <c r="B8" s="138">
        <v>151.41999999999999</v>
      </c>
      <c r="C8" s="138">
        <v>89.650999999999996</v>
      </c>
      <c r="D8" s="138">
        <v>43.3</v>
      </c>
      <c r="E8" s="123"/>
      <c r="F8" s="124"/>
    </row>
    <row r="9" spans="1:7" s="11" customFormat="1">
      <c r="A9" s="122" t="s">
        <v>30</v>
      </c>
      <c r="B9" s="138">
        <v>144.69999999999999</v>
      </c>
      <c r="C9" s="138">
        <v>91.58</v>
      </c>
      <c r="D9" s="138">
        <v>46.4</v>
      </c>
    </row>
    <row r="10" spans="1:7" s="11" customFormat="1">
      <c r="A10" s="122" t="s">
        <v>298</v>
      </c>
      <c r="B10" s="139">
        <v>39.299999999999997</v>
      </c>
      <c r="C10" s="139">
        <v>33.54</v>
      </c>
      <c r="D10" s="139">
        <v>0.6</v>
      </c>
      <c r="E10" s="114"/>
      <c r="F10" s="114"/>
    </row>
    <row r="11" spans="1:7" s="11" customFormat="1">
      <c r="A11" s="122" t="s">
        <v>299</v>
      </c>
      <c r="B11" s="138">
        <v>169.8</v>
      </c>
      <c r="C11" s="138">
        <v>115.54</v>
      </c>
      <c r="D11" s="138">
        <v>77.11</v>
      </c>
      <c r="E11" s="114"/>
      <c r="F11" s="114"/>
    </row>
    <row r="12" spans="1:7" s="11" customFormat="1">
      <c r="A12" s="122" t="s">
        <v>300</v>
      </c>
      <c r="B12" s="138">
        <v>146.47999999999999</v>
      </c>
      <c r="C12" s="138">
        <v>92.760999999999996</v>
      </c>
      <c r="D12" s="138">
        <v>47.03</v>
      </c>
      <c r="E12" s="123"/>
      <c r="F12" s="124"/>
    </row>
    <row r="13" spans="1:7" s="11" customFormat="1">
      <c r="A13" s="122" t="s">
        <v>301</v>
      </c>
      <c r="B13" s="140">
        <v>121.88</v>
      </c>
      <c r="C13" s="140">
        <v>83.07</v>
      </c>
      <c r="D13" s="140">
        <v>43.52</v>
      </c>
      <c r="E13" s="114"/>
      <c r="F13" s="114"/>
    </row>
    <row r="15" spans="1:7">
      <c r="A15" s="201" t="s">
        <v>302</v>
      </c>
      <c r="B15" s="201"/>
      <c r="C15" s="201"/>
      <c r="G15" s="125"/>
    </row>
    <row r="16" spans="1:7">
      <c r="A16" s="201" t="s">
        <v>303</v>
      </c>
      <c r="B16" s="201"/>
      <c r="C16" s="201"/>
      <c r="D16" s="201"/>
      <c r="E16" s="201"/>
      <c r="F16" s="201"/>
    </row>
    <row r="17" spans="1:13" ht="17.399999999999999" thickBot="1"/>
    <row r="18" spans="1:13" ht="18.600000000000001" customHeight="1" thickBot="1">
      <c r="A18" s="116" t="s">
        <v>304</v>
      </c>
      <c r="B18" s="117"/>
      <c r="C18" s="117"/>
      <c r="D18" s="117"/>
      <c r="E18" s="126"/>
    </row>
    <row r="19" spans="1:13">
      <c r="F19" s="127"/>
      <c r="G19" s="119"/>
      <c r="H19" s="119"/>
      <c r="I19" s="119"/>
    </row>
    <row r="24" spans="1:13">
      <c r="F24" s="115"/>
    </row>
    <row r="25" spans="1:13" ht="18.600000000000001">
      <c r="F25" s="128"/>
      <c r="J25" s="202"/>
      <c r="K25" s="202"/>
      <c r="L25" s="202"/>
      <c r="M25" s="202"/>
    </row>
    <row r="26" spans="1:13">
      <c r="F26" s="128"/>
      <c r="J26" s="203"/>
      <c r="K26" s="204"/>
      <c r="L26" s="204"/>
      <c r="M26" s="204"/>
    </row>
    <row r="27" spans="1:13">
      <c r="F27" s="129"/>
      <c r="J27" s="203"/>
      <c r="K27" s="204"/>
      <c r="L27" s="204"/>
      <c r="M27" s="204"/>
    </row>
    <row r="28" spans="1:13">
      <c r="J28" s="2"/>
      <c r="K28" s="130"/>
      <c r="L28" s="130"/>
      <c r="M28" s="130"/>
    </row>
    <row r="29" spans="1:13">
      <c r="J29" s="131"/>
      <c r="K29" s="132"/>
      <c r="L29" s="132"/>
      <c r="M29" s="132"/>
    </row>
    <row r="30" spans="1:13">
      <c r="J30" s="2"/>
      <c r="K30" s="130"/>
      <c r="L30" s="130"/>
      <c r="M30" s="130"/>
    </row>
    <row r="31" spans="1:13">
      <c r="J31" s="131"/>
      <c r="K31" s="132"/>
      <c r="L31" s="132"/>
      <c r="M31" s="132"/>
    </row>
    <row r="32" spans="1:13">
      <c r="J32" s="2"/>
      <c r="K32" s="130"/>
      <c r="L32" s="130"/>
      <c r="M32" s="130"/>
    </row>
    <row r="33" spans="1:13">
      <c r="G33" s="125"/>
      <c r="H33" s="125"/>
      <c r="J33" s="131"/>
      <c r="K33" s="132"/>
      <c r="L33" s="132"/>
      <c r="M33" s="132"/>
    </row>
    <row r="34" spans="1:13">
      <c r="J34" s="200"/>
      <c r="K34" s="200"/>
      <c r="L34" s="200"/>
      <c r="M34" s="200"/>
    </row>
    <row r="41" spans="1:13">
      <c r="A41" s="201" t="s">
        <v>302</v>
      </c>
      <c r="B41" s="201"/>
      <c r="C41" s="201"/>
      <c r="D41" s="201"/>
      <c r="E41" s="201"/>
      <c r="F41" s="201"/>
    </row>
    <row r="42" spans="1:13">
      <c r="A42" s="133" t="s">
        <v>305</v>
      </c>
    </row>
    <row r="46" spans="1:13" ht="50.4">
      <c r="A46" s="134"/>
      <c r="B46" s="135" t="s">
        <v>301</v>
      </c>
      <c r="C46" s="135" t="s">
        <v>306</v>
      </c>
      <c r="D46" s="135" t="s">
        <v>299</v>
      </c>
      <c r="E46" s="135" t="s">
        <v>29</v>
      </c>
      <c r="F46" s="135" t="s">
        <v>28</v>
      </c>
      <c r="G46" s="135" t="s">
        <v>30</v>
      </c>
      <c r="H46" s="135" t="s">
        <v>307</v>
      </c>
    </row>
    <row r="47" spans="1:13">
      <c r="A47" s="134">
        <v>2002</v>
      </c>
      <c r="B47" s="136">
        <v>50.326020846788595</v>
      </c>
      <c r="C47" s="136">
        <v>61.45110985801962</v>
      </c>
      <c r="D47" s="136">
        <v>85.684520446439876</v>
      </c>
      <c r="E47" s="136">
        <v>42.525061509676028</v>
      </c>
      <c r="F47" s="136"/>
      <c r="G47" s="136">
        <v>54.025009746986548</v>
      </c>
      <c r="H47" s="136">
        <v>54.115741116556926</v>
      </c>
    </row>
    <row r="48" spans="1:13">
      <c r="A48" s="134">
        <v>2003</v>
      </c>
      <c r="B48" s="136">
        <v>51.842702732017919</v>
      </c>
      <c r="C48" s="136">
        <v>62.332054149908686</v>
      </c>
      <c r="D48" s="136">
        <v>95.642034307978236</v>
      </c>
      <c r="E48" s="136">
        <v>42.380207533661491</v>
      </c>
      <c r="F48" s="136"/>
      <c r="G48" s="136">
        <v>49.964147895657142</v>
      </c>
      <c r="H48" s="136">
        <v>54.02872906384686</v>
      </c>
    </row>
    <row r="49" spans="1:8">
      <c r="A49" s="134">
        <v>2004</v>
      </c>
      <c r="B49" s="136">
        <v>52.335976798097903</v>
      </c>
      <c r="C49" s="136">
        <v>49.135154927280098</v>
      </c>
      <c r="D49" s="136">
        <v>86.215002207239749</v>
      </c>
      <c r="E49" s="136">
        <v>47.803101195908155</v>
      </c>
      <c r="F49" s="136"/>
      <c r="G49" s="136">
        <v>53.490321129322112</v>
      </c>
      <c r="H49" s="136">
        <v>50.35915841344039</v>
      </c>
    </row>
    <row r="50" spans="1:8">
      <c r="A50" s="134">
        <v>2005</v>
      </c>
      <c r="B50" s="136">
        <v>48.521021702817748</v>
      </c>
      <c r="C50" s="136">
        <v>42.294840662567914</v>
      </c>
      <c r="D50" s="136">
        <v>67.299760395275953</v>
      </c>
      <c r="E50" s="136">
        <v>46.966820029208044</v>
      </c>
      <c r="F50" s="136">
        <v>40.523206674286193</v>
      </c>
      <c r="G50" s="136">
        <v>51.331166390689745</v>
      </c>
      <c r="H50" s="136">
        <v>49.565049968746017</v>
      </c>
    </row>
    <row r="51" spans="1:8">
      <c r="A51" s="134">
        <v>2006</v>
      </c>
      <c r="B51" s="136">
        <v>58.137219983732372</v>
      </c>
      <c r="C51" s="136">
        <v>56.721700635271773</v>
      </c>
      <c r="D51" s="136">
        <v>95.983910645998321</v>
      </c>
      <c r="E51" s="136">
        <v>50.58978645837837</v>
      </c>
      <c r="F51" s="136">
        <v>44.093686029513933</v>
      </c>
      <c r="G51" s="136">
        <v>53.783334273185261</v>
      </c>
      <c r="H51" s="136">
        <v>56.825513158619174</v>
      </c>
    </row>
    <row r="52" spans="1:8">
      <c r="A52" s="134">
        <v>2007</v>
      </c>
      <c r="B52" s="136">
        <v>60.407302961751526</v>
      </c>
      <c r="C52" s="136">
        <v>77.800512649176213</v>
      </c>
      <c r="D52" s="136">
        <v>100.05586768746905</v>
      </c>
      <c r="E52" s="136">
        <v>56.942419379206264</v>
      </c>
      <c r="F52" s="136">
        <v>43.291483602760344</v>
      </c>
      <c r="G52" s="136">
        <v>63.490334090099864</v>
      </c>
      <c r="H52" s="136">
        <v>64.395854770941895</v>
      </c>
    </row>
    <row r="53" spans="1:8">
      <c r="A53" s="134">
        <v>2008</v>
      </c>
      <c r="B53" s="136">
        <v>54.381637542080071</v>
      </c>
      <c r="C53" s="136">
        <v>58.456202018678155</v>
      </c>
      <c r="D53" s="136">
        <v>85.729253561986368</v>
      </c>
      <c r="E53" s="136">
        <v>55.957530231311047</v>
      </c>
      <c r="F53" s="136">
        <v>32.09193890992352</v>
      </c>
      <c r="G53" s="136">
        <v>54.366975380272109</v>
      </c>
      <c r="H53" s="136">
        <v>60.503183822221615</v>
      </c>
    </row>
    <row r="54" spans="1:8">
      <c r="A54" s="134">
        <v>2009</v>
      </c>
      <c r="B54" s="136">
        <v>37.733911726052717</v>
      </c>
      <c r="C54" s="136">
        <v>37.148554603789478</v>
      </c>
      <c r="D54" s="136">
        <v>60.482737903199791</v>
      </c>
      <c r="E54" s="136">
        <v>35.94756620121457</v>
      </c>
      <c r="F54" s="136">
        <v>33.385376668549043</v>
      </c>
      <c r="G54" s="136">
        <v>33.838908150595955</v>
      </c>
      <c r="H54" s="136">
        <v>41.392376043547372</v>
      </c>
    </row>
    <row r="55" spans="1:8">
      <c r="A55" s="134">
        <v>2010</v>
      </c>
      <c r="B55" s="136">
        <v>64.125916947428493</v>
      </c>
      <c r="C55" s="136">
        <v>87.480595363826865</v>
      </c>
      <c r="D55" s="136">
        <v>132.60486967022641</v>
      </c>
      <c r="E55" s="136">
        <v>58.446744485577881</v>
      </c>
      <c r="F55" s="136">
        <v>31.750030351513114</v>
      </c>
      <c r="G55" s="136">
        <v>55.300236241304432</v>
      </c>
      <c r="H55" s="136">
        <v>71.848845474725906</v>
      </c>
    </row>
    <row r="56" spans="1:8">
      <c r="A56" s="134">
        <v>2011</v>
      </c>
      <c r="B56" s="136">
        <v>71.004679073428065</v>
      </c>
      <c r="C56" s="136">
        <v>93.397541041298155</v>
      </c>
      <c r="D56" s="136">
        <v>111.76366321097585</v>
      </c>
      <c r="E56" s="136">
        <v>63.566956178754189</v>
      </c>
      <c r="F56" s="136">
        <v>34.292519669045191</v>
      </c>
      <c r="G56" s="136">
        <v>65.65843353420685</v>
      </c>
      <c r="H56" s="136">
        <v>81.802209381256731</v>
      </c>
    </row>
    <row r="57" spans="1:8">
      <c r="A57" s="134">
        <v>2012</v>
      </c>
      <c r="B57" s="136">
        <v>69.102391166454581</v>
      </c>
      <c r="C57" s="136">
        <v>94.667136825142649</v>
      </c>
      <c r="D57" s="136">
        <v>131.10893515940313</v>
      </c>
      <c r="E57" s="136">
        <v>57.95800632839714</v>
      </c>
      <c r="F57" s="136">
        <v>35.191264678844568</v>
      </c>
      <c r="G57" s="136">
        <v>57.8236856975441</v>
      </c>
      <c r="H57" s="136">
        <v>82.079276523989336</v>
      </c>
    </row>
    <row r="58" spans="1:8">
      <c r="A58" s="134">
        <v>2013</v>
      </c>
      <c r="B58" s="136">
        <v>65.900142279144774</v>
      </c>
      <c r="C58" s="136">
        <v>62.346952849280349</v>
      </c>
      <c r="D58" s="136">
        <v>120.5933523156604</v>
      </c>
      <c r="E58" s="136">
        <v>62.238280932382025</v>
      </c>
      <c r="F58" s="136">
        <v>36.440352512868905</v>
      </c>
      <c r="G58" s="136">
        <v>55.837127787330523</v>
      </c>
      <c r="H58" s="136">
        <v>69.859993709114093</v>
      </c>
    </row>
    <row r="59" spans="1:8">
      <c r="A59" s="134">
        <v>2014</v>
      </c>
      <c r="B59" s="136">
        <v>63.527950249674213</v>
      </c>
      <c r="C59" s="136">
        <v>54.951557618192332</v>
      </c>
      <c r="D59" s="136">
        <v>89.299134611027782</v>
      </c>
      <c r="E59" s="136">
        <v>57.424485229380721</v>
      </c>
      <c r="F59" s="136">
        <v>34.436919178498897</v>
      </c>
      <c r="G59" s="136">
        <v>54.227597715856369</v>
      </c>
      <c r="H59" s="136">
        <v>60.652424219662066</v>
      </c>
    </row>
    <row r="60" spans="1:8">
      <c r="A60" s="134">
        <v>2015</v>
      </c>
      <c r="B60" s="136">
        <v>60.342396818726002</v>
      </c>
      <c r="C60" s="136">
        <v>58.39270508805923</v>
      </c>
      <c r="D60" s="136">
        <v>102.69846741786972</v>
      </c>
      <c r="E60" s="136">
        <v>53.581245827928925</v>
      </c>
      <c r="F60" s="136">
        <v>46.025115401324875</v>
      </c>
      <c r="G60" s="136">
        <v>51.713622337267822</v>
      </c>
      <c r="H60" s="136">
        <v>62.011414732017933</v>
      </c>
    </row>
    <row r="61" spans="1:8">
      <c r="A61" s="134">
        <v>2016</v>
      </c>
      <c r="B61" s="136">
        <v>46.416988888917345</v>
      </c>
      <c r="C61" s="136">
        <v>37.37989653682672</v>
      </c>
      <c r="D61" s="136">
        <v>81.760497975305242</v>
      </c>
      <c r="E61" s="136">
        <v>44.612481267916394</v>
      </c>
      <c r="F61" s="136">
        <v>40.313129032275434</v>
      </c>
      <c r="G61" s="136">
        <v>33.465699496904335</v>
      </c>
      <c r="H61" s="136">
        <v>47.501369648567739</v>
      </c>
    </row>
    <row r="62" spans="1:8">
      <c r="A62" s="134">
        <v>2017</v>
      </c>
      <c r="B62" s="136">
        <v>60.252988362854317</v>
      </c>
      <c r="C62" s="136">
        <v>45.595618076073436</v>
      </c>
      <c r="D62" s="136">
        <v>87.760393321345916</v>
      </c>
      <c r="E62" s="136">
        <v>56.069265910081711</v>
      </c>
      <c r="F62" s="136">
        <v>29.115554208197896</v>
      </c>
      <c r="G62" s="136">
        <v>59.681421538832204</v>
      </c>
      <c r="H62" s="136">
        <v>64.304332748337544</v>
      </c>
    </row>
    <row r="63" spans="1:8">
      <c r="A63" s="134">
        <v>2018</v>
      </c>
      <c r="B63" s="136">
        <v>60.105284560060667</v>
      </c>
      <c r="C63" s="136">
        <v>47.95323597883128</v>
      </c>
      <c r="D63" s="136">
        <v>118.85238499451194</v>
      </c>
      <c r="E63" s="136">
        <v>53.211522496674533</v>
      </c>
      <c r="F63" s="136">
        <v>19.979222763381223</v>
      </c>
      <c r="G63" s="136">
        <v>47.12926643194465</v>
      </c>
      <c r="H63" s="136">
        <v>60.874522988000429</v>
      </c>
    </row>
    <row r="64" spans="1:8">
      <c r="A64" s="134">
        <v>2019</v>
      </c>
      <c r="B64" s="136">
        <v>65.295624329381823</v>
      </c>
      <c r="C64" s="136">
        <v>52.570942103645677</v>
      </c>
      <c r="D64" s="136">
        <v>110.10419596567625</v>
      </c>
      <c r="E64" s="136">
        <v>61.426261952997201</v>
      </c>
      <c r="F64" s="136">
        <v>23.075157606691427</v>
      </c>
      <c r="G64" s="136">
        <v>51.974595996254564</v>
      </c>
      <c r="H64" s="136">
        <v>73.588995371835765</v>
      </c>
    </row>
    <row r="65" spans="1:8">
      <c r="A65" s="134">
        <v>2020</v>
      </c>
      <c r="B65" s="136">
        <v>57.274253979047963</v>
      </c>
      <c r="C65" s="136">
        <v>42.318169253943175</v>
      </c>
      <c r="D65" s="136">
        <v>71.361943002239087</v>
      </c>
      <c r="E65" s="136">
        <v>59.719581533112311</v>
      </c>
      <c r="F65" s="136">
        <v>26.204507745424987</v>
      </c>
      <c r="G65" s="136">
        <v>54.209531151521901</v>
      </c>
      <c r="H65" s="136">
        <v>60.011986411153593</v>
      </c>
    </row>
    <row r="66" spans="1:8">
      <c r="A66" s="134">
        <v>2021</v>
      </c>
      <c r="B66" s="136">
        <v>77.546292288274472</v>
      </c>
      <c r="C66" s="136">
        <v>91.518376554071381</v>
      </c>
      <c r="D66" s="136">
        <v>84.360393151244978</v>
      </c>
      <c r="E66" s="136">
        <v>74.128068940609396</v>
      </c>
      <c r="F66" s="136">
        <v>24.619405270911326</v>
      </c>
      <c r="G66" s="136">
        <v>88.420621462292672</v>
      </c>
      <c r="H66" s="136">
        <v>88.448594776354852</v>
      </c>
    </row>
    <row r="67" spans="1:8">
      <c r="A67" s="134">
        <v>2022</v>
      </c>
      <c r="B67" s="136">
        <v>93.100448004899135</v>
      </c>
      <c r="C67" s="136">
        <v>81.551445994134866</v>
      </c>
      <c r="D67" s="136">
        <v>139.60719057554326</v>
      </c>
      <c r="E67" s="136">
        <v>92.60953697708112</v>
      </c>
      <c r="F67" s="136">
        <v>28.730324730882767</v>
      </c>
      <c r="G67" s="136">
        <v>119.0643149456003</v>
      </c>
      <c r="H67" s="136">
        <v>107.14033312786043</v>
      </c>
    </row>
    <row r="68" spans="1:8">
      <c r="A68" s="134">
        <v>2023</v>
      </c>
      <c r="B68" s="136">
        <v>76.819999999999993</v>
      </c>
      <c r="C68" s="136">
        <v>27.91</v>
      </c>
      <c r="D68" s="136">
        <v>114.47</v>
      </c>
      <c r="E68" s="136">
        <v>83.67</v>
      </c>
      <c r="F68" s="136">
        <v>32.380000000000003</v>
      </c>
      <c r="G68" s="136">
        <v>93.12</v>
      </c>
      <c r="H68" s="136">
        <v>79.180000000000007</v>
      </c>
    </row>
    <row r="69" spans="1:8">
      <c r="A69" s="134">
        <v>2024</v>
      </c>
      <c r="B69" s="136">
        <v>83.07</v>
      </c>
      <c r="C69" s="136">
        <v>33.54</v>
      </c>
      <c r="D69" s="136">
        <v>115.54</v>
      </c>
      <c r="E69" s="136">
        <v>89.65</v>
      </c>
      <c r="F69" s="136">
        <v>36.65</v>
      </c>
      <c r="G69" s="136">
        <v>91.47</v>
      </c>
      <c r="H69" s="136">
        <v>92.76</v>
      </c>
    </row>
  </sheetData>
  <mergeCells count="9">
    <mergeCell ref="J34:M34"/>
    <mergeCell ref="A41:F41"/>
    <mergeCell ref="A15:C15"/>
    <mergeCell ref="A16:F16"/>
    <mergeCell ref="J25:M25"/>
    <mergeCell ref="J26:J27"/>
    <mergeCell ref="K26:K27"/>
    <mergeCell ref="L26:L27"/>
    <mergeCell ref="M26:M27"/>
  </mergeCell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7">
    <pageSetUpPr fitToPage="1"/>
  </sheetPr>
  <dimension ref="A2:H28"/>
  <sheetViews>
    <sheetView zoomScaleNormal="100" workbookViewId="0">
      <selection activeCell="J9" sqref="J9"/>
    </sheetView>
  </sheetViews>
  <sheetFormatPr baseColWidth="10" defaultColWidth="11.44140625" defaultRowHeight="15.6"/>
  <cols>
    <col min="1" max="1" width="53.5546875" style="5" customWidth="1"/>
    <col min="2" max="2" width="16.77734375" style="5" customWidth="1"/>
    <col min="3" max="3" width="14.88671875" style="5" customWidth="1"/>
    <col min="4" max="4" width="15.21875" style="5" customWidth="1"/>
    <col min="5" max="5" width="15.88671875" style="5" customWidth="1"/>
    <col min="6" max="16384" width="11.44140625" style="5"/>
  </cols>
  <sheetData>
    <row r="2" spans="1:8" ht="16.8">
      <c r="A2" s="9" t="s">
        <v>326</v>
      </c>
    </row>
    <row r="3" spans="1:8" ht="52.5" customHeight="1">
      <c r="A3" s="206" t="s">
        <v>329</v>
      </c>
      <c r="B3" s="206"/>
      <c r="C3" s="206"/>
      <c r="D3" s="206"/>
      <c r="E3" s="185" t="s">
        <v>330</v>
      </c>
      <c r="G3" s="11"/>
    </row>
    <row r="4" spans="1:8">
      <c r="D4" s="182" t="s">
        <v>325</v>
      </c>
      <c r="E4" s="182"/>
      <c r="F4" s="182"/>
      <c r="G4" s="182"/>
      <c r="H4" s="182"/>
    </row>
    <row r="5" spans="1:8" ht="16.8">
      <c r="A5" s="77"/>
      <c r="B5" s="28">
        <v>2012</v>
      </c>
      <c r="C5" s="28">
        <v>2019</v>
      </c>
      <c r="D5" s="173">
        <v>2022</v>
      </c>
      <c r="E5" s="20">
        <v>2025</v>
      </c>
    </row>
    <row r="6" spans="1:8" ht="28.5" customHeight="1">
      <c r="A6" s="162" t="s">
        <v>323</v>
      </c>
      <c r="B6" s="165">
        <f>B9+B7</f>
        <v>604400</v>
      </c>
      <c r="C6" s="164">
        <f>C9+C7</f>
        <v>557300</v>
      </c>
      <c r="D6" s="174">
        <f>D9+D7</f>
        <v>515900</v>
      </c>
      <c r="E6" s="163">
        <f>E9+E7</f>
        <v>496321</v>
      </c>
    </row>
    <row r="7" spans="1:8">
      <c r="A7" s="166" t="s">
        <v>324</v>
      </c>
      <c r="B7" s="167">
        <f>B12-B10</f>
        <v>261200</v>
      </c>
      <c r="C7" s="168">
        <f>C12-C10</f>
        <v>258300</v>
      </c>
      <c r="D7" s="175">
        <f>D12-D10</f>
        <v>246400</v>
      </c>
      <c r="E7" s="169">
        <v>241100</v>
      </c>
    </row>
    <row r="8" spans="1:8" ht="16.8">
      <c r="A8" s="207" t="s">
        <v>36</v>
      </c>
      <c r="B8" s="208"/>
      <c r="C8" s="208"/>
      <c r="D8" s="208"/>
      <c r="E8" s="209"/>
    </row>
    <row r="9" spans="1:8" ht="35.4" customHeight="1">
      <c r="A9" s="145" t="s">
        <v>318</v>
      </c>
      <c r="B9" s="150">
        <v>343200</v>
      </c>
      <c r="C9" s="150">
        <v>299000</v>
      </c>
      <c r="D9" s="176">
        <v>269500</v>
      </c>
      <c r="E9" s="151">
        <v>255221</v>
      </c>
    </row>
    <row r="10" spans="1:8" ht="24" customHeight="1">
      <c r="A10" s="145" t="s">
        <v>319</v>
      </c>
      <c r="B10" s="150">
        <v>139700</v>
      </c>
      <c r="C10" s="150">
        <v>158600</v>
      </c>
      <c r="D10" s="176">
        <v>150700</v>
      </c>
      <c r="E10" s="151">
        <v>139405</v>
      </c>
    </row>
    <row r="11" spans="1:8" ht="28.5" customHeight="1">
      <c r="A11" s="146" t="s">
        <v>81</v>
      </c>
      <c r="B11" s="152">
        <v>-203500</v>
      </c>
      <c r="C11" s="152">
        <v>-140400</v>
      </c>
      <c r="D11" s="177">
        <v>-118800</v>
      </c>
      <c r="E11" s="153">
        <v>-115816</v>
      </c>
    </row>
    <row r="12" spans="1:8" ht="27.45" customHeight="1">
      <c r="A12" s="147" t="s">
        <v>67</v>
      </c>
      <c r="B12" s="154">
        <v>400900</v>
      </c>
      <c r="C12" s="154">
        <v>416900</v>
      </c>
      <c r="D12" s="178">
        <v>397100</v>
      </c>
      <c r="E12" s="155">
        <v>380505</v>
      </c>
    </row>
    <row r="13" spans="1:8" ht="28.8">
      <c r="A13" s="148" t="s">
        <v>37</v>
      </c>
      <c r="B13" s="156">
        <v>0.65</v>
      </c>
      <c r="C13" s="156">
        <v>0.62</v>
      </c>
      <c r="D13" s="179">
        <v>0.62</v>
      </c>
      <c r="E13" s="160">
        <v>0.63</v>
      </c>
    </row>
    <row r="14" spans="1:8">
      <c r="A14" s="149" t="s">
        <v>38</v>
      </c>
      <c r="B14" s="157">
        <f>B9/B6</f>
        <v>0.56783587028457971</v>
      </c>
      <c r="C14" s="157">
        <f>C9/C6</f>
        <v>0.53651534182666427</v>
      </c>
      <c r="D14" s="180">
        <f>D9/D6</f>
        <v>0.52238805970149249</v>
      </c>
      <c r="E14" s="161">
        <f>E9/E6</f>
        <v>0.51422567249824203</v>
      </c>
    </row>
    <row r="15" spans="1:8">
      <c r="A15" s="170" t="s">
        <v>322</v>
      </c>
      <c r="B15" s="171">
        <v>0.35</v>
      </c>
      <c r="C15" s="171">
        <v>0.32</v>
      </c>
      <c r="D15" s="181">
        <v>0.33</v>
      </c>
      <c r="E15" s="172">
        <f>E22/E6</f>
        <v>0.31511662814992719</v>
      </c>
    </row>
    <row r="16" spans="1:8">
      <c r="A16" s="158"/>
      <c r="B16" s="159"/>
      <c r="C16" s="159"/>
      <c r="D16" s="159"/>
      <c r="E16" s="159"/>
    </row>
    <row r="17" spans="1:5">
      <c r="A17" s="205" t="s">
        <v>50</v>
      </c>
      <c r="B17" s="205"/>
    </row>
    <row r="20" spans="1:5">
      <c r="A20" s="142" t="s">
        <v>317</v>
      </c>
      <c r="B20" s="143">
        <v>2025</v>
      </c>
      <c r="D20" s="142" t="s">
        <v>317</v>
      </c>
      <c r="E20" s="143">
        <v>2025</v>
      </c>
    </row>
    <row r="21" spans="1:5" ht="52.8">
      <c r="A21" s="142" t="s">
        <v>318</v>
      </c>
      <c r="B21" s="143">
        <v>255221</v>
      </c>
      <c r="D21" s="142" t="s">
        <v>318</v>
      </c>
      <c r="E21" s="143">
        <v>255221</v>
      </c>
    </row>
    <row r="22" spans="1:5">
      <c r="A22" s="142" t="s">
        <v>319</v>
      </c>
      <c r="B22" s="143">
        <v>139405</v>
      </c>
      <c r="D22" s="142" t="s">
        <v>322</v>
      </c>
      <c r="E22" s="143">
        <v>156399</v>
      </c>
    </row>
    <row r="23" spans="1:5" ht="39.6">
      <c r="A23" s="142" t="s">
        <v>81</v>
      </c>
      <c r="B23" s="143">
        <v>-115816</v>
      </c>
      <c r="D23" s="142" t="s">
        <v>319</v>
      </c>
      <c r="E23" s="143">
        <v>139405</v>
      </c>
    </row>
    <row r="24" spans="1:5">
      <c r="A24" s="142" t="s">
        <v>320</v>
      </c>
      <c r="B24" s="143">
        <v>241100</v>
      </c>
      <c r="D24" s="142" t="s">
        <v>81</v>
      </c>
      <c r="E24" s="143">
        <v>-115816</v>
      </c>
    </row>
    <row r="25" spans="1:5" ht="39.6">
      <c r="A25" s="142" t="s">
        <v>67</v>
      </c>
      <c r="B25" s="143">
        <v>380505</v>
      </c>
      <c r="D25" s="142" t="s">
        <v>320</v>
      </c>
      <c r="E25" s="143">
        <v>241100</v>
      </c>
    </row>
    <row r="26" spans="1:5" ht="26.4">
      <c r="A26" s="142" t="s">
        <v>321</v>
      </c>
      <c r="B26" s="144">
        <v>0.63</v>
      </c>
      <c r="D26" s="142" t="s">
        <v>67</v>
      </c>
      <c r="E26" s="143">
        <v>380505</v>
      </c>
    </row>
    <row r="27" spans="1:5" ht="66">
      <c r="A27" s="142" t="s">
        <v>38</v>
      </c>
      <c r="B27" s="144">
        <v>0.51</v>
      </c>
      <c r="D27" s="142" t="s">
        <v>321</v>
      </c>
      <c r="E27" s="144">
        <v>0.63</v>
      </c>
    </row>
    <row r="28" spans="1:5" ht="66">
      <c r="D28" s="142" t="s">
        <v>38</v>
      </c>
      <c r="E28" s="144">
        <v>0.51</v>
      </c>
    </row>
  </sheetData>
  <mergeCells count="3">
    <mergeCell ref="A17:B17"/>
    <mergeCell ref="A3:D3"/>
    <mergeCell ref="A8:E8"/>
  </mergeCells>
  <pageMargins left="0.7" right="0.7" top="0.75" bottom="0.75" header="0.3" footer="0.3"/>
  <pageSetup paperSize="9" fitToWidth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2:L49"/>
  <sheetViews>
    <sheetView tabSelected="1" zoomScaleNormal="100" workbookViewId="0">
      <selection activeCell="I5" sqref="I5"/>
    </sheetView>
  </sheetViews>
  <sheetFormatPr baseColWidth="10" defaultColWidth="11.44140625" defaultRowHeight="16.8"/>
  <cols>
    <col min="1" max="2" width="11.44140625" style="11"/>
    <col min="3" max="3" width="19.88671875" style="11" customWidth="1"/>
    <col min="4" max="4" width="21.88671875" style="11" customWidth="1"/>
    <col min="5" max="16384" width="11.44140625" style="11"/>
  </cols>
  <sheetData>
    <row r="2" spans="2:2" s="9" customFormat="1">
      <c r="B2" s="9" t="s">
        <v>310</v>
      </c>
    </row>
    <row r="3" spans="2:2">
      <c r="B3" s="11" t="s">
        <v>315</v>
      </c>
    </row>
    <row r="5" spans="2:2">
      <c r="B5" s="9"/>
    </row>
    <row r="6" spans="2:2">
      <c r="B6" s="9"/>
    </row>
    <row r="7" spans="2:2">
      <c r="B7" s="9"/>
    </row>
    <row r="8" spans="2:2">
      <c r="B8" s="9"/>
    </row>
    <row r="9" spans="2:2">
      <c r="B9" s="9"/>
    </row>
    <row r="10" spans="2:2">
      <c r="B10" s="9"/>
    </row>
    <row r="11" spans="2:2">
      <c r="B11" s="9"/>
    </row>
    <row r="12" spans="2:2">
      <c r="B12" s="9"/>
    </row>
    <row r="13" spans="2:2">
      <c r="B13" s="9"/>
    </row>
    <row r="14" spans="2:2">
      <c r="B14" s="9"/>
    </row>
    <row r="15" spans="2:2">
      <c r="B15" s="9"/>
    </row>
    <row r="16" spans="2:2">
      <c r="B16" s="9"/>
    </row>
    <row r="17" spans="2:12">
      <c r="B17" s="9"/>
    </row>
    <row r="18" spans="2:12">
      <c r="B18" s="9"/>
    </row>
    <row r="19" spans="2:12">
      <c r="B19" s="9"/>
    </row>
    <row r="20" spans="2:12">
      <c r="B20" s="9"/>
    </row>
    <row r="21" spans="2:12">
      <c r="B21" s="9"/>
    </row>
    <row r="22" spans="2:12">
      <c r="B22" s="9"/>
    </row>
    <row r="23" spans="2:12">
      <c r="B23" s="9"/>
    </row>
    <row r="24" spans="2:12">
      <c r="B24" s="9"/>
    </row>
    <row r="25" spans="2:12">
      <c r="B25" s="27" t="s">
        <v>12</v>
      </c>
      <c r="C25" s="27"/>
      <c r="D25" s="27"/>
      <c r="E25" s="27"/>
      <c r="F25" s="27"/>
      <c r="G25" s="27"/>
      <c r="H25" s="27"/>
      <c r="I25" s="27"/>
      <c r="J25" s="27"/>
      <c r="K25" s="27"/>
      <c r="L25" s="27"/>
    </row>
    <row r="26" spans="2:12"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</row>
    <row r="28" spans="2:12" ht="67.2">
      <c r="B28" s="24" t="s">
        <v>10</v>
      </c>
      <c r="C28" s="69" t="s">
        <v>32</v>
      </c>
      <c r="D28" s="69" t="s">
        <v>33</v>
      </c>
    </row>
    <row r="29" spans="2:12">
      <c r="B29" s="25">
        <v>2005</v>
      </c>
      <c r="C29" s="137">
        <v>69.099999999999994</v>
      </c>
      <c r="D29" s="137">
        <v>87.3</v>
      </c>
    </row>
    <row r="30" spans="2:12" ht="15" customHeight="1">
      <c r="B30" s="25">
        <v>2006</v>
      </c>
      <c r="C30" s="137">
        <v>69.5</v>
      </c>
      <c r="D30" s="137">
        <v>91.2</v>
      </c>
    </row>
    <row r="31" spans="2:12">
      <c r="B31" s="25">
        <v>2007</v>
      </c>
      <c r="C31" s="137">
        <v>77.900000000000006</v>
      </c>
      <c r="D31" s="137">
        <v>86.9</v>
      </c>
    </row>
    <row r="32" spans="2:12">
      <c r="B32" s="25">
        <v>2008</v>
      </c>
      <c r="C32" s="137">
        <v>92.1</v>
      </c>
      <c r="D32" s="137">
        <v>88.5</v>
      </c>
    </row>
    <row r="33" spans="2:4">
      <c r="B33" s="25">
        <v>2009</v>
      </c>
      <c r="C33" s="137">
        <v>83.4</v>
      </c>
      <c r="D33" s="137">
        <v>85.3</v>
      </c>
    </row>
    <row r="34" spans="2:4">
      <c r="B34" s="25">
        <v>2010</v>
      </c>
      <c r="C34" s="137">
        <v>81.900000000000006</v>
      </c>
      <c r="D34" s="137">
        <v>86.5</v>
      </c>
    </row>
    <row r="35" spans="2:4">
      <c r="B35" s="25">
        <v>2011</v>
      </c>
      <c r="C35" s="137">
        <v>94.7</v>
      </c>
      <c r="D35" s="137">
        <v>92.7</v>
      </c>
    </row>
    <row r="36" spans="2:4">
      <c r="B36" s="25">
        <v>2012</v>
      </c>
      <c r="C36" s="137">
        <v>102.9</v>
      </c>
      <c r="D36" s="137">
        <v>105.8</v>
      </c>
    </row>
    <row r="37" spans="2:4">
      <c r="B37" s="25">
        <v>2013</v>
      </c>
      <c r="C37" s="137">
        <v>110.4</v>
      </c>
      <c r="D37" s="137">
        <v>111.5</v>
      </c>
    </row>
    <row r="38" spans="2:4">
      <c r="B38" s="25">
        <v>2014</v>
      </c>
      <c r="C38" s="137">
        <v>103.3</v>
      </c>
      <c r="D38" s="137">
        <v>104.6</v>
      </c>
    </row>
    <row r="39" spans="2:4">
      <c r="B39" s="25">
        <v>2015</v>
      </c>
      <c r="C39" s="137">
        <v>100.6</v>
      </c>
      <c r="D39" s="137">
        <v>103.3</v>
      </c>
    </row>
    <row r="40" spans="2:4">
      <c r="B40" s="25">
        <v>2016</v>
      </c>
      <c r="C40" s="137">
        <v>96</v>
      </c>
      <c r="D40" s="137">
        <v>97.8</v>
      </c>
    </row>
    <row r="41" spans="2:4">
      <c r="B41" s="25">
        <v>2017</v>
      </c>
      <c r="C41" s="137">
        <v>94.8</v>
      </c>
      <c r="D41" s="137">
        <v>101.8</v>
      </c>
    </row>
    <row r="42" spans="2:4">
      <c r="B42" s="25">
        <v>2018</v>
      </c>
      <c r="C42" s="137">
        <v>96.5</v>
      </c>
      <c r="D42" s="137">
        <v>101.3</v>
      </c>
    </row>
    <row r="43" spans="2:4">
      <c r="B43" s="25">
        <v>2019</v>
      </c>
      <c r="C43" s="137">
        <v>99.6</v>
      </c>
      <c r="D43" s="137">
        <v>101</v>
      </c>
    </row>
    <row r="44" spans="2:4">
      <c r="B44" s="25">
        <v>2020</v>
      </c>
      <c r="C44" s="137">
        <v>100</v>
      </c>
      <c r="D44" s="137">
        <v>100</v>
      </c>
    </row>
    <row r="45" spans="2:4">
      <c r="B45" s="25">
        <v>2021</v>
      </c>
      <c r="C45" s="137">
        <v>111.2</v>
      </c>
      <c r="D45" s="137">
        <v>106.8</v>
      </c>
    </row>
    <row r="46" spans="2:4">
      <c r="B46" s="25">
        <v>2022</v>
      </c>
      <c r="C46" s="137">
        <v>136.69999999999999</v>
      </c>
      <c r="D46" s="137">
        <v>137.80000000000001</v>
      </c>
    </row>
    <row r="47" spans="2:4">
      <c r="B47" s="25">
        <v>2023</v>
      </c>
      <c r="C47" s="137">
        <v>139.9</v>
      </c>
      <c r="D47" s="137">
        <v>143.4</v>
      </c>
    </row>
    <row r="48" spans="2:4">
      <c r="B48" s="25">
        <v>2024</v>
      </c>
      <c r="C48" s="137">
        <v>126.8</v>
      </c>
      <c r="D48" s="137">
        <v>144.1</v>
      </c>
    </row>
    <row r="49" spans="2:4">
      <c r="B49" s="25">
        <v>2025</v>
      </c>
      <c r="C49" s="137">
        <v>120.1</v>
      </c>
      <c r="D49" s="137">
        <v>182.8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10</vt:i4>
      </vt:variant>
    </vt:vector>
  </HeadingPairs>
  <TitlesOfParts>
    <vt:vector size="10" baseType="lpstr">
      <vt:lpstr>SOMMAIRE</vt:lpstr>
      <vt:lpstr>Cheptel, production</vt:lpstr>
      <vt:lpstr>Classes cheptel par depart.</vt:lpstr>
      <vt:lpstr>Cheptel, production par départ.</vt:lpstr>
      <vt:lpstr>Bio</vt:lpstr>
      <vt:lpstr>Exploitations</vt:lpstr>
      <vt:lpstr>Emploi</vt:lpstr>
      <vt:lpstr>Indicateurs_eco</vt:lpstr>
      <vt:lpstr>Abattage </vt:lpstr>
      <vt:lpstr>Prix </vt:lpstr>
    </vt:vector>
  </TitlesOfParts>
  <Company>Ministère de l'Agriculture et de l'Alimentation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Édouard PAILLETTE</dc:creator>
  <cp:lastModifiedBy>Isabelle GAUTIE</cp:lastModifiedBy>
  <cp:lastPrinted>2024-04-15T10:16:45Z</cp:lastPrinted>
  <dcterms:created xsi:type="dcterms:W3CDTF">2019-11-29T14:33:37Z</dcterms:created>
  <dcterms:modified xsi:type="dcterms:W3CDTF">2026-07-15T15:34:02Z</dcterms:modified>
</cp:coreProperties>
</file>